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dor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<sst xmlns="http://schemas.openxmlformats.org/spreadsheetml/2006/main" count="36" uniqueCount="36">
  <si>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GALGA · Calculadora de capacidad Cp, Cpk, Pp y Ppk</t>
  </si>
  <si>
    <t xml:space="preserve">Rellena solo las celdas amarillas. Los resultados se calculan solos y te avisan si la muestra es demasiado pequeña.</t>
  </si>
  <si>
    <t xml:space="preserve">DATOS DE LA CARACTERÍSTICA</t>
  </si>
  <si>
    <t xml:space="preserve">Nº</t>
  </si>
  <si>
    <t xml:space="preserve">Medición</t>
  </si>
  <si>
    <t xml:space="preserve">LIE</t>
  </si>
  <si>
    <t xml:space="preserve">LSE</t>
  </si>
  <si>
    <t xml:space="preserve">Característica</t>
  </si>
  <si>
    <t xml:space="preserve">Ø10 +0,2 / 0 · nº 17 (ejemplo)</t>
  </si>
  <si>
    <t xml:space="preserve">Nominal</t>
  </si>
  <si>
    <t xml:space="preserve">Límite inferior (LIE)</t>
  </si>
  <si>
    <t xml:space="preserve">Límite superior (LSE)</t>
  </si>
  <si>
    <t xml:space="preserve">Unidad</t>
  </si>
  <si>
    <t xml:space="preserve">mm</t>
  </si>
  <si>
    <t xml:space="preserve">Objetivo de Ppk del cliente</t>
  </si>
  <si>
    <t xml:space="preserve">RESULTADOS</t>
  </si>
  <si>
    <t xml:space="preserve">Nº de mediciones</t>
  </si>
  <si>
    <t xml:space="preserve">Media</t>
  </si>
  <si>
    <t xml:space="preserve">Desviación típica total (s)</t>
  </si>
  <si>
    <t xml:space="preserve">Desviación típica a corto plazo (rango móvil / 1,128)</t>
  </si>
  <si>
    <t xml:space="preserve">Pp</t>
  </si>
  <si>
    <t xml:space="preserve">Ppk</t>
  </si>
  <si>
    <t xml:space="preserve">Cp</t>
  </si>
  <si>
    <t xml:space="preserve">Cpk</t>
  </si>
  <si>
    <t xml:space="preserve">Ppk · límite inferior de confianza 95 %</t>
  </si>
  <si>
    <t xml:space="preserve">Fuera de tolerancia estimado (ppm)</t>
  </si>
  <si>
    <t xml:space="preserve">Los datos de ejemplo son inventados. Sustitúyelos por tus mediciones (hasta 150).</t>
  </si>
  <si>
    <t xml:space="preserve">Mediciones fuera de tolerancia</t>
  </si>
  <si>
    <t xml:space="preserve">VEREDICTO</t>
  </si>
  <si>
    <t xml:space="preserve">Cómo leerlo</t>
  </si>
  <si>
    <t xml:space="preserve">· Ppk usa toda la variación observada: es el índice habitual en muestras iniciales.</t>
  </si>
  <si>
    <t xml:space="preserve">· Cpk usa la variación a corto plazo y solo tiene sentido con un proceso estable.</t>
  </si>
  <si>
    <t xml:space="preserve">· Con menos de 30 mediciones el índice cambia mucho de una muestra a otra: mira el límite inferior de confianza.</t>
  </si>
  <si>
    <t xml:space="preserve">· El objetivo lo fija el cliente en sus requisitos; 1,67 y 1,33 son valores habituales.</t>
  </si>
  <si>
    <t xml:space="preserve">· Supone distribución aproximadamente normal. Si no lo es, consulta con calidad.</t>
  </si>
  <si>
    <t xml:space="preserve">Plantilla gratuita GALGA · uso libre — Rápida como un galgo. Exacta como una galga.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</si>
</sst>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0"/>
    <numFmt numFmtId="166" formatCode="0.00"/>
    <numFmt numFmtId="167" formatCode="0"/>
    <numFmt numFmtId="168" formatCode="0.0000"/>
    <numFmt numFmtId="169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5E6E68"/>
      <name val="Arial"/>
      <family val="0"/>
      <charset val="1"/>
    </font>
    <font>
      <b val="true"/>
      <sz val="10"/>
      <color rgb="FF2D7A4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8"/>
      <color rgb="FF999999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E6E68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9"/>
      <color rgb="FF3E4E48"/>
      <name val="Arial"/>
      <family val="0"/>
      <charset val="1"/>
    </font>
    <font>
      <sz val="9"/>
      <color rgb="FF3E4E48"/>
      <name val="Arial"/>
      <family val="0"/>
      <charset val="1"/>
    </font>
    <font>
      <sz val="8"/>
      <color rgb="FF2D7A4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F2621"/>
        <bgColor rgb="FF1A3C34"/>
      </patternFill>
    </fill>
    <fill>
      <patternFill patternType="solid">
        <fgColor rgb="FF1A3C34"/>
        <bgColor rgb="FF0F2621"/>
      </patternFill>
    </fill>
    <fill>
      <patternFill patternType="solid">
        <fgColor rgb="FFFFF4CC"/>
        <bgColor rgb="FFFFE8C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7ED39E"/>
      </bottom>
      <diagonal/>
    </border>
    <border diagonalUp="false" diagonalDown="false">
      <left style="thin">
        <color rgb="FFDCE5E0"/>
      </left>
      <right style="thin">
        <color rgb="FFDCE5E0"/>
      </right>
      <top style="thin">
        <color rgb="FFDCE5E0"/>
      </top>
      <bottom style="thin">
        <color rgb="FFDCE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DEFE4"/>
        </patternFill>
      </fill>
    </dxf>
    <dxf>
      <fill>
        <patternFill>
          <bgColor rgb="FFFFE8C2"/>
        </patternFill>
      </fill>
    </dxf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4CC"/>
      <rgbColor rgb="FFDCE5E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FE4"/>
      <rgbColor rgb="FFFFE8C2"/>
      <rgbColor rgb="FF7ED39E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E6E68"/>
      <rgbColor rgb="FF999999"/>
      <rgbColor rgb="FF003366"/>
      <rgbColor rgb="FF2D7A4F"/>
      <rgbColor rgb="FF0F2621"/>
      <rgbColor rgb="FF3E4E48"/>
      <rgbColor rgb="FFB3261E"/>
      <rgbColor rgb="FF993366"/>
      <rgbColor rgb="FF333399"/>
      <rgbColor rgb="FF1A3C3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Mediciones frente a límites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spPr>
            <a:solidFill>
              <a:srgbClr val="b3261e"/>
            </a:solidFill>
            <a:ln w="2844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smooth val="0"/>
        </c:ser>
        <c:ser>
          <c:idx val="1"/>
          <c:order val="1"/>
          <c:spPr>
            <a:solidFill>
              <a:srgbClr val="b3261e"/>
            </a:solidFill>
            <a:ln w="2844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smooth val="0"/>
        </c:ser>
        <c:ser>
          <c:idx val="2"/>
          <c:order val="2"/>
          <c:spPr>
            <a:solidFill>
              <a:srgbClr val="2d7a4f"/>
            </a:solidFill>
            <a:ln w="28440">
              <a:solidFill>
                <a:srgbClr val="2d7a4f"/>
              </a:solidFill>
              <a:round/>
            </a:ln>
          </c:spPr>
          <c:marker>
            <c:symbol val="none"/>
          </c:marker>
          <c:smooth val="0"/>
        </c:ser>
        <c:hiLowLines>
          <c:spPr>
            <a:ln w="0">
              <a:noFill/>
            </a:ln>
          </c:spPr>
        </c:hiLowLines>
        <c:marker val="0"/>
        <c:axId val="60255426"/>
        <c:axId val="82282948"/>
      </c:lineChart>
      <c:catAx>
        <c:axId val="60255426"/>
        <c:scaling>
          <c:orientation val="minMax"/>
        </c:scaling>
        <c:delete val="0"/>
        <c:axPos val="b"/>
        <c:numFmt formatCode="[$-409]mm/dd/yy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282948"/>
        <c:crosses val="autoZero"/>
        <c:auto val="1"/>
        <c:lblAlgn val="ctr"/>
        <c:lblOffset val="100"/>
        <c:noMultiLvlLbl val="0"/>
      </c:catAx>
      <c:valAx>
        <c:axId val="8228294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25542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Mediciones frente a límites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Calculadora!J4</c:f>
              <c:strCache>
                <c:ptCount val="1"/>
                <c:pt idx="0">
                  <c:v>LIE</c:v>
                </c:pt>
              </c:strCache>
            </c:strRef>
          </c:tx>
          <c:spPr>
            <a:solidFill>
              <a:srgbClr val="b3261e"/>
            </a:solidFill>
            <a:ln w="2196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Calculadora!$D$5:$D$154</c:f>
              <c:strCache>
                <c:ptCount val="1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</c:strCache>
            </c:strRef>
          </c:cat>
          <c:val>
            <c:numRef>
              <c:f>Calculadora!$J$5:$J$154</c:f>
              <c:numCache>
                <c:formatCode>0.000</c:formatCode>
                <c:ptCount val="150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</c:v>
                </c:pt>
                <c:pt idx="25">
                  <c:v>10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10</c:v>
                </c:pt>
                <c:pt idx="30">
                  <c:v>10</c:v>
                </c:pt>
                <c:pt idx="31">
                  <c:v>10</c:v>
                </c:pt>
                <c:pt idx="32">
                  <c:v>10</c:v>
                </c:pt>
                <c:pt idx="33">
                  <c:v>10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0">
                  <c:v>10</c:v>
                </c:pt>
                <c:pt idx="41">
                  <c:v>10</c:v>
                </c:pt>
                <c:pt idx="42">
                  <c:v>10</c:v>
                </c:pt>
                <c:pt idx="43">
                  <c:v>10</c:v>
                </c:pt>
                <c:pt idx="44">
                  <c:v>10</c:v>
                </c:pt>
                <c:pt idx="45">
                  <c:v>10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10</c:v>
                </c:pt>
                <c:pt idx="67">
                  <c:v>10</c:v>
                </c:pt>
                <c:pt idx="68">
                  <c:v>10</c:v>
                </c:pt>
                <c:pt idx="69">
                  <c:v>10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10</c:v>
                </c:pt>
                <c:pt idx="74">
                  <c:v>10</c:v>
                </c:pt>
                <c:pt idx="75">
                  <c:v>10</c:v>
                </c:pt>
                <c:pt idx="76">
                  <c:v>10</c:v>
                </c:pt>
                <c:pt idx="77">
                  <c:v>10</c:v>
                </c:pt>
                <c:pt idx="78">
                  <c:v>10</c:v>
                </c:pt>
                <c:pt idx="79">
                  <c:v>10</c:v>
                </c:pt>
                <c:pt idx="80">
                  <c:v>10</c:v>
                </c:pt>
                <c:pt idx="81">
                  <c:v>10</c:v>
                </c:pt>
                <c:pt idx="82">
                  <c:v>10</c:v>
                </c:pt>
                <c:pt idx="83">
                  <c:v>10</c:v>
                </c:pt>
                <c:pt idx="84">
                  <c:v>10</c:v>
                </c:pt>
                <c:pt idx="85">
                  <c:v>10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  <c:pt idx="100">
                  <c:v>10</c:v>
                </c:pt>
                <c:pt idx="101">
                  <c:v>10</c:v>
                </c:pt>
                <c:pt idx="102">
                  <c:v>10</c:v>
                </c:pt>
                <c:pt idx="103">
                  <c:v>10</c:v>
                </c:pt>
                <c:pt idx="104">
                  <c:v>10</c:v>
                </c:pt>
                <c:pt idx="105">
                  <c:v>10</c:v>
                </c:pt>
                <c:pt idx="106">
                  <c:v>10</c:v>
                </c:pt>
                <c:pt idx="107">
                  <c:v>10</c:v>
                </c:pt>
                <c:pt idx="108">
                  <c:v>10</c:v>
                </c:pt>
                <c:pt idx="109">
                  <c:v>10</c:v>
                </c:pt>
                <c:pt idx="110">
                  <c:v>10</c:v>
                </c:pt>
                <c:pt idx="111">
                  <c:v>10</c:v>
                </c:pt>
                <c:pt idx="112">
                  <c:v>10</c:v>
                </c:pt>
                <c:pt idx="113">
                  <c:v>10</c:v>
                </c:pt>
                <c:pt idx="114">
                  <c:v>10</c:v>
                </c:pt>
                <c:pt idx="115">
                  <c:v>10</c:v>
                </c:pt>
                <c:pt idx="116">
                  <c:v>10</c:v>
                </c:pt>
                <c:pt idx="117">
                  <c:v>10</c:v>
                </c:pt>
                <c:pt idx="118">
                  <c:v>10</c:v>
                </c:pt>
                <c:pt idx="119">
                  <c:v>10</c:v>
                </c:pt>
                <c:pt idx="120">
                  <c:v>10</c:v>
                </c:pt>
                <c:pt idx="121">
                  <c:v>10</c:v>
                </c:pt>
                <c:pt idx="122">
                  <c:v>10</c:v>
                </c:pt>
                <c:pt idx="123">
                  <c:v>10</c:v>
                </c:pt>
                <c:pt idx="124">
                  <c:v>10</c:v>
                </c:pt>
                <c:pt idx="125">
                  <c:v>10</c:v>
                </c:pt>
                <c:pt idx="126">
                  <c:v>10</c:v>
                </c:pt>
                <c:pt idx="127">
                  <c:v>10</c:v>
                </c:pt>
                <c:pt idx="128">
                  <c:v>10</c:v>
                </c:pt>
                <c:pt idx="129">
                  <c:v>10</c:v>
                </c:pt>
                <c:pt idx="130">
                  <c:v>10</c:v>
                </c:pt>
                <c:pt idx="131">
                  <c:v>10</c:v>
                </c:pt>
                <c:pt idx="132">
                  <c:v>10</c:v>
                </c:pt>
                <c:pt idx="133">
                  <c:v>10</c:v>
                </c:pt>
                <c:pt idx="134">
                  <c:v>10</c:v>
                </c:pt>
                <c:pt idx="135">
                  <c:v>10</c:v>
                </c:pt>
                <c:pt idx="136">
                  <c:v>10</c:v>
                </c:pt>
                <c:pt idx="137">
                  <c:v>10</c:v>
                </c:pt>
                <c:pt idx="138">
                  <c:v>10</c:v>
                </c:pt>
                <c:pt idx="139">
                  <c:v>10</c:v>
                </c:pt>
                <c:pt idx="140">
                  <c:v>10</c:v>
                </c:pt>
                <c:pt idx="141">
                  <c:v>10</c:v>
                </c:pt>
                <c:pt idx="142">
                  <c:v>10</c:v>
                </c:pt>
                <c:pt idx="143">
                  <c:v>10</c:v>
                </c:pt>
                <c:pt idx="144">
                  <c:v>10</c:v>
                </c:pt>
                <c:pt idx="145">
                  <c:v>10</c:v>
                </c:pt>
                <c:pt idx="146">
                  <c:v>10</c:v>
                </c:pt>
                <c:pt idx="147">
                  <c:v>10</c:v>
                </c:pt>
                <c:pt idx="148">
                  <c:v>10</c:v>
                </c:pt>
                <c:pt idx="149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Calculadora!K4</c:f>
              <c:strCache>
                <c:ptCount val="1"/>
                <c:pt idx="0">
                  <c:v>LSE</c:v>
                </c:pt>
              </c:strCache>
            </c:strRef>
          </c:tx>
          <c:spPr>
            <a:solidFill>
              <a:srgbClr val="b3261e"/>
            </a:solidFill>
            <a:ln w="21960">
              <a:solidFill>
                <a:srgbClr val="b3261e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Calculadora!$D$5:$D$154</c:f>
              <c:strCache>
                <c:ptCount val="1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</c:strCache>
            </c:strRef>
          </c:cat>
          <c:val>
            <c:numRef>
              <c:f>Calculadora!$K$5:$K$154</c:f>
              <c:numCache>
                <c:formatCode>0.000</c:formatCode>
                <c:ptCount val="150"/>
                <c:pt idx="0">
                  <c:v>10.2</c:v>
                </c:pt>
                <c:pt idx="1">
                  <c:v>10.2</c:v>
                </c:pt>
                <c:pt idx="2">
                  <c:v>10.2</c:v>
                </c:pt>
                <c:pt idx="3">
                  <c:v>10.2</c:v>
                </c:pt>
                <c:pt idx="4">
                  <c:v>10.2</c:v>
                </c:pt>
                <c:pt idx="5">
                  <c:v>10.2</c:v>
                </c:pt>
                <c:pt idx="6">
                  <c:v>10.2</c:v>
                </c:pt>
                <c:pt idx="7">
                  <c:v>10.2</c:v>
                </c:pt>
                <c:pt idx="8">
                  <c:v>10.2</c:v>
                </c:pt>
                <c:pt idx="9">
                  <c:v>10.2</c:v>
                </c:pt>
                <c:pt idx="10">
                  <c:v>10.2</c:v>
                </c:pt>
                <c:pt idx="11">
                  <c:v>10.2</c:v>
                </c:pt>
                <c:pt idx="12">
                  <c:v>10.2</c:v>
                </c:pt>
                <c:pt idx="13">
                  <c:v>10.2</c:v>
                </c:pt>
                <c:pt idx="14">
                  <c:v>10.2</c:v>
                </c:pt>
                <c:pt idx="15">
                  <c:v>10.2</c:v>
                </c:pt>
                <c:pt idx="16">
                  <c:v>10.2</c:v>
                </c:pt>
                <c:pt idx="17">
                  <c:v>10.2</c:v>
                </c:pt>
                <c:pt idx="18">
                  <c:v>10.2</c:v>
                </c:pt>
                <c:pt idx="19">
                  <c:v>10.2</c:v>
                </c:pt>
                <c:pt idx="20">
                  <c:v>10.2</c:v>
                </c:pt>
                <c:pt idx="21">
                  <c:v>10.2</c:v>
                </c:pt>
                <c:pt idx="22">
                  <c:v>10.2</c:v>
                </c:pt>
                <c:pt idx="23">
                  <c:v>10.2</c:v>
                </c:pt>
                <c:pt idx="24">
                  <c:v>10.2</c:v>
                </c:pt>
                <c:pt idx="25">
                  <c:v>10.2</c:v>
                </c:pt>
                <c:pt idx="26">
                  <c:v>10.2</c:v>
                </c:pt>
                <c:pt idx="27">
                  <c:v>10.2</c:v>
                </c:pt>
                <c:pt idx="28">
                  <c:v>10.2</c:v>
                </c:pt>
                <c:pt idx="29">
                  <c:v>10.2</c:v>
                </c:pt>
                <c:pt idx="30">
                  <c:v>10.2</c:v>
                </c:pt>
                <c:pt idx="31">
                  <c:v>10.2</c:v>
                </c:pt>
                <c:pt idx="32">
                  <c:v>10.2</c:v>
                </c:pt>
                <c:pt idx="33">
                  <c:v>10.2</c:v>
                </c:pt>
                <c:pt idx="34">
                  <c:v>10.2</c:v>
                </c:pt>
                <c:pt idx="35">
                  <c:v>10.2</c:v>
                </c:pt>
                <c:pt idx="36">
                  <c:v>10.2</c:v>
                </c:pt>
                <c:pt idx="37">
                  <c:v>10.2</c:v>
                </c:pt>
                <c:pt idx="38">
                  <c:v>10.2</c:v>
                </c:pt>
                <c:pt idx="39">
                  <c:v>10.2</c:v>
                </c:pt>
                <c:pt idx="40">
                  <c:v>10.2</c:v>
                </c:pt>
                <c:pt idx="41">
                  <c:v>10.2</c:v>
                </c:pt>
                <c:pt idx="42">
                  <c:v>10.2</c:v>
                </c:pt>
                <c:pt idx="43">
                  <c:v>10.2</c:v>
                </c:pt>
                <c:pt idx="44">
                  <c:v>10.2</c:v>
                </c:pt>
                <c:pt idx="45">
                  <c:v>10.2</c:v>
                </c:pt>
                <c:pt idx="46">
                  <c:v>10.2</c:v>
                </c:pt>
                <c:pt idx="47">
                  <c:v>10.2</c:v>
                </c:pt>
                <c:pt idx="48">
                  <c:v>10.2</c:v>
                </c:pt>
                <c:pt idx="49">
                  <c:v>10.2</c:v>
                </c:pt>
                <c:pt idx="50">
                  <c:v>10.2</c:v>
                </c:pt>
                <c:pt idx="51">
                  <c:v>10.2</c:v>
                </c:pt>
                <c:pt idx="52">
                  <c:v>10.2</c:v>
                </c:pt>
                <c:pt idx="53">
                  <c:v>10.2</c:v>
                </c:pt>
                <c:pt idx="54">
                  <c:v>10.2</c:v>
                </c:pt>
                <c:pt idx="55">
                  <c:v>10.2</c:v>
                </c:pt>
                <c:pt idx="56">
                  <c:v>10.2</c:v>
                </c:pt>
                <c:pt idx="57">
                  <c:v>10.2</c:v>
                </c:pt>
                <c:pt idx="58">
                  <c:v>10.2</c:v>
                </c:pt>
                <c:pt idx="59">
                  <c:v>10.2</c:v>
                </c:pt>
                <c:pt idx="60">
                  <c:v>10.2</c:v>
                </c:pt>
                <c:pt idx="61">
                  <c:v>10.2</c:v>
                </c:pt>
                <c:pt idx="62">
                  <c:v>10.2</c:v>
                </c:pt>
                <c:pt idx="63">
                  <c:v>10.2</c:v>
                </c:pt>
                <c:pt idx="64">
                  <c:v>10.2</c:v>
                </c:pt>
                <c:pt idx="65">
                  <c:v>10.2</c:v>
                </c:pt>
                <c:pt idx="66">
                  <c:v>10.2</c:v>
                </c:pt>
                <c:pt idx="67">
                  <c:v>10.2</c:v>
                </c:pt>
                <c:pt idx="68">
                  <c:v>10.2</c:v>
                </c:pt>
                <c:pt idx="69">
                  <c:v>10.2</c:v>
                </c:pt>
                <c:pt idx="70">
                  <c:v>10.2</c:v>
                </c:pt>
                <c:pt idx="71">
                  <c:v>10.2</c:v>
                </c:pt>
                <c:pt idx="72">
                  <c:v>10.2</c:v>
                </c:pt>
                <c:pt idx="73">
                  <c:v>10.2</c:v>
                </c:pt>
                <c:pt idx="74">
                  <c:v>10.2</c:v>
                </c:pt>
                <c:pt idx="75">
                  <c:v>10.2</c:v>
                </c:pt>
                <c:pt idx="76">
                  <c:v>10.2</c:v>
                </c:pt>
                <c:pt idx="77">
                  <c:v>10.2</c:v>
                </c:pt>
                <c:pt idx="78">
                  <c:v>10.2</c:v>
                </c:pt>
                <c:pt idx="79">
                  <c:v>10.2</c:v>
                </c:pt>
                <c:pt idx="80">
                  <c:v>10.2</c:v>
                </c:pt>
                <c:pt idx="81">
                  <c:v>10.2</c:v>
                </c:pt>
                <c:pt idx="82">
                  <c:v>10.2</c:v>
                </c:pt>
                <c:pt idx="83">
                  <c:v>10.2</c:v>
                </c:pt>
                <c:pt idx="84">
                  <c:v>10.2</c:v>
                </c:pt>
                <c:pt idx="85">
                  <c:v>10.2</c:v>
                </c:pt>
                <c:pt idx="86">
                  <c:v>10.2</c:v>
                </c:pt>
                <c:pt idx="87">
                  <c:v>10.2</c:v>
                </c:pt>
                <c:pt idx="88">
                  <c:v>10.2</c:v>
                </c:pt>
                <c:pt idx="89">
                  <c:v>10.2</c:v>
                </c:pt>
                <c:pt idx="90">
                  <c:v>10.2</c:v>
                </c:pt>
                <c:pt idx="91">
                  <c:v>10.2</c:v>
                </c:pt>
                <c:pt idx="92">
                  <c:v>10.2</c:v>
                </c:pt>
                <c:pt idx="93">
                  <c:v>10.2</c:v>
                </c:pt>
                <c:pt idx="94">
                  <c:v>10.2</c:v>
                </c:pt>
                <c:pt idx="95">
                  <c:v>10.2</c:v>
                </c:pt>
                <c:pt idx="96">
                  <c:v>10.2</c:v>
                </c:pt>
                <c:pt idx="97">
                  <c:v>10.2</c:v>
                </c:pt>
                <c:pt idx="98">
                  <c:v>10.2</c:v>
                </c:pt>
                <c:pt idx="99">
                  <c:v>10.2</c:v>
                </c:pt>
                <c:pt idx="100">
                  <c:v>10.2</c:v>
                </c:pt>
                <c:pt idx="101">
                  <c:v>10.2</c:v>
                </c:pt>
                <c:pt idx="102">
                  <c:v>10.2</c:v>
                </c:pt>
                <c:pt idx="103">
                  <c:v>10.2</c:v>
                </c:pt>
                <c:pt idx="104">
                  <c:v>10.2</c:v>
                </c:pt>
                <c:pt idx="105">
                  <c:v>10.2</c:v>
                </c:pt>
                <c:pt idx="106">
                  <c:v>10.2</c:v>
                </c:pt>
                <c:pt idx="107">
                  <c:v>10.2</c:v>
                </c:pt>
                <c:pt idx="108">
                  <c:v>10.2</c:v>
                </c:pt>
                <c:pt idx="109">
                  <c:v>10.2</c:v>
                </c:pt>
                <c:pt idx="110">
                  <c:v>10.2</c:v>
                </c:pt>
                <c:pt idx="111">
                  <c:v>10.2</c:v>
                </c:pt>
                <c:pt idx="112">
                  <c:v>10.2</c:v>
                </c:pt>
                <c:pt idx="113">
                  <c:v>10.2</c:v>
                </c:pt>
                <c:pt idx="114">
                  <c:v>10.2</c:v>
                </c:pt>
                <c:pt idx="115">
                  <c:v>10.2</c:v>
                </c:pt>
                <c:pt idx="116">
                  <c:v>10.2</c:v>
                </c:pt>
                <c:pt idx="117">
                  <c:v>10.2</c:v>
                </c:pt>
                <c:pt idx="118">
                  <c:v>10.2</c:v>
                </c:pt>
                <c:pt idx="119">
                  <c:v>10.2</c:v>
                </c:pt>
                <c:pt idx="120">
                  <c:v>10.2</c:v>
                </c:pt>
                <c:pt idx="121">
                  <c:v>10.2</c:v>
                </c:pt>
                <c:pt idx="122">
                  <c:v>10.2</c:v>
                </c:pt>
                <c:pt idx="123">
                  <c:v>10.2</c:v>
                </c:pt>
                <c:pt idx="124">
                  <c:v>10.2</c:v>
                </c:pt>
                <c:pt idx="125">
                  <c:v>10.2</c:v>
                </c:pt>
                <c:pt idx="126">
                  <c:v>10.2</c:v>
                </c:pt>
                <c:pt idx="127">
                  <c:v>10.2</c:v>
                </c:pt>
                <c:pt idx="128">
                  <c:v>10.2</c:v>
                </c:pt>
                <c:pt idx="129">
                  <c:v>10.2</c:v>
                </c:pt>
                <c:pt idx="130">
                  <c:v>10.2</c:v>
                </c:pt>
                <c:pt idx="131">
                  <c:v>10.2</c:v>
                </c:pt>
                <c:pt idx="132">
                  <c:v>10.2</c:v>
                </c:pt>
                <c:pt idx="133">
                  <c:v>10.2</c:v>
                </c:pt>
                <c:pt idx="134">
                  <c:v>10.2</c:v>
                </c:pt>
                <c:pt idx="135">
                  <c:v>10.2</c:v>
                </c:pt>
                <c:pt idx="136">
                  <c:v>10.2</c:v>
                </c:pt>
                <c:pt idx="137">
                  <c:v>10.2</c:v>
                </c:pt>
                <c:pt idx="138">
                  <c:v>10.2</c:v>
                </c:pt>
                <c:pt idx="139">
                  <c:v>10.2</c:v>
                </c:pt>
                <c:pt idx="140">
                  <c:v>10.2</c:v>
                </c:pt>
                <c:pt idx="141">
                  <c:v>10.2</c:v>
                </c:pt>
                <c:pt idx="142">
                  <c:v>10.2</c:v>
                </c:pt>
                <c:pt idx="143">
                  <c:v>10.2</c:v>
                </c:pt>
                <c:pt idx="144">
                  <c:v>10.2</c:v>
                </c:pt>
                <c:pt idx="145">
                  <c:v>10.2</c:v>
                </c:pt>
                <c:pt idx="146">
                  <c:v>10.2</c:v>
                </c:pt>
                <c:pt idx="147">
                  <c:v>10.2</c:v>
                </c:pt>
                <c:pt idx="148">
                  <c:v>10.2</c:v>
                </c:pt>
                <c:pt idx="149">
                  <c:v>10.2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Calculadora!E4</c:f>
              <c:strCache>
                <c:ptCount val="1"/>
                <c:pt idx="0">
                  <c:v>Medición</c:v>
                </c:pt>
              </c:strCache>
            </c:strRef>
          </c:tx>
          <c:spPr>
            <a:solidFill>
              <a:srgbClr val="2d7a4f"/>
            </a:solidFill>
            <a:ln w="21960">
              <a:solidFill>
                <a:srgbClr val="2d7a4f"/>
              </a:solidFill>
              <a:round/>
            </a:ln>
          </c:spPr>
          <c:marker>
            <c:symbol val="circle"/>
            <c:size val="4"/>
            <c:spPr>
              <a:solidFill>
                <a:srgbClr val="2d7a4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Calculadora!$D$5:$D$154</c:f>
              <c:strCache>
                <c:ptCount val="1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</c:strCache>
            </c:strRef>
          </c:cat>
          <c:val>
            <c:numRef>
              <c:f>Calculadora!$E$5:$E$154</c:f>
              <c:numCache>
                <c:formatCode>0.000</c:formatCode>
                <c:ptCount val="150"/>
                <c:pt idx="0">
                  <c:v>10.101</c:v>
                </c:pt>
                <c:pt idx="1">
                  <c:v>10.113</c:v>
                </c:pt>
                <c:pt idx="2">
                  <c:v>10.101</c:v>
                </c:pt>
                <c:pt idx="3">
                  <c:v>10.1</c:v>
                </c:pt>
                <c:pt idx="4">
                  <c:v>10.09</c:v>
                </c:pt>
                <c:pt idx="5">
                  <c:v>10.102</c:v>
                </c:pt>
                <c:pt idx="6">
                  <c:v>10.123</c:v>
                </c:pt>
                <c:pt idx="7">
                  <c:v>10.112</c:v>
                </c:pt>
                <c:pt idx="8">
                  <c:v>10.122</c:v>
                </c:pt>
                <c:pt idx="9">
                  <c:v>10.109</c:v>
                </c:pt>
                <c:pt idx="10">
                  <c:v>10.111</c:v>
                </c:pt>
                <c:pt idx="11">
                  <c:v>10.108</c:v>
                </c:pt>
                <c:pt idx="12">
                  <c:v>10.078</c:v>
                </c:pt>
                <c:pt idx="13">
                  <c:v>10.119</c:v>
                </c:pt>
                <c:pt idx="14">
                  <c:v>10.113</c:v>
                </c:pt>
                <c:pt idx="15">
                  <c:v>10.113</c:v>
                </c:pt>
                <c:pt idx="16">
                  <c:v>10.078</c:v>
                </c:pt>
                <c:pt idx="17">
                  <c:v>10.077</c:v>
                </c:pt>
                <c:pt idx="18">
                  <c:v>10.091</c:v>
                </c:pt>
                <c:pt idx="19">
                  <c:v>10.098</c:v>
                </c:pt>
                <c:pt idx="20">
                  <c:v>10.11</c:v>
                </c:pt>
                <c:pt idx="21">
                  <c:v>10.104</c:v>
                </c:pt>
                <c:pt idx="22">
                  <c:v>10.113</c:v>
                </c:pt>
                <c:pt idx="23">
                  <c:v>10.095</c:v>
                </c:pt>
                <c:pt idx="24">
                  <c:v>10.11</c:v>
                </c:pt>
                <c:pt idx="25">
                  <c:v>10.111</c:v>
                </c:pt>
                <c:pt idx="26">
                  <c:v>10.094</c:v>
                </c:pt>
                <c:pt idx="27">
                  <c:v>10.132</c:v>
                </c:pt>
                <c:pt idx="28">
                  <c:v>10.114</c:v>
                </c:pt>
                <c:pt idx="29">
                  <c:v>10.124</c:v>
                </c:pt>
                <c:pt idx="30">
                  <c:v>10.095</c:v>
                </c:pt>
                <c:pt idx="31">
                  <c:v>10.093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9542612"/>
        <c:axId val="58814826"/>
      </c:lineChart>
      <c:catAx>
        <c:axId val="2954261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Nº de medición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814826"/>
        <c:crosses val="autoZero"/>
        <c:auto val="1"/>
        <c:lblAlgn val="ctr"/>
        <c:lblOffset val="100"/>
        <c:noMultiLvlLbl val="0"/>
      </c:catAx>
      <c:valAx>
        <c:axId val="58814826"/>
        <c:scaling>
          <c:orientation val="minMax"/>
        </c:scaling>
        <c:delete val="0"/>
        <c:axPos val="l"/>
        <c:majorGridlines>
          <c:spPr>
            <a:ln w="9360">
              <a:solidFill>
                <a:srgbClr val="dce5e0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54261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0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</xdr:row>
      <xdr:rowOff>0</xdr:rowOff>
    </xdr:from>
    <xdr:to>
      <xdr:col>13</xdr:col>
      <xdr:colOff>118080</xdr:colOff>
      <xdr:row>18</xdr:row>
      <xdr:rowOff>21600</xdr:rowOff>
    </xdr:to>
    <xdr:graphicFrame>
      <xdr:nvGraphicFramePr>
        <xdr:cNvPr id="0" name="Chart 1"/>
        <xdr:cNvGraphicFramePr/>
      </xdr:nvGraphicFramePr>
      <xdr:xfrm>
        <a:off x="6343560" y="809640"/>
        <a:ext cx="575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3</xdr:row>
      <xdr:rowOff>0</xdr:rowOff>
    </xdr:from>
    <xdr:to>
      <xdr:col>12</xdr:col>
      <xdr:colOff>442440</xdr:colOff>
      <xdr:row>17</xdr:row>
      <xdr:rowOff>68760</xdr:rowOff>
    </xdr:to>
    <xdr:graphicFrame>
      <xdr:nvGraphicFramePr>
        <xdr:cNvPr id="1" name="Chart 2"/>
        <xdr:cNvGraphicFramePr/>
      </xdr:nvGraphicFramePr>
      <xdr:xfrm>
        <a:off x="6343560" y="809640"/>
        <a:ext cx="5471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285480</xdr:colOff>
      <xdr:row>0</xdr:row>
      <xdr:rowOff>285480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621"/>
    <pageSetUpPr fitToPage="true"/>
  </sheetPr>
  <dimension ref="A1:K1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6"/>
    <col collapsed="false" customWidth="true" hidden="false" outlineLevel="0" max="3" min="3" style="1" width="4"/>
    <col collapsed="false" customWidth="true" hidden="false" outlineLevel="0" max="4" min="4" style="1" width="8"/>
    <col collapsed="false" customWidth="true" hidden="false" outlineLevel="0" max="5" min="5" style="1" width="14"/>
    <col collapsed="false" customWidth="true" hidden="false" outlineLevel="0" max="6" min="6" style="1" width="4"/>
    <col collapsed="false" customWidth="true" hidden="false" outlineLevel="0" max="7" min="7" style="1" width="40"/>
    <col collapsed="false" customWidth="true" hidden="false" outlineLevel="0" max="8" min="8" style="1" width="14"/>
    <col collapsed="false" customWidth="true" hidden="true" outlineLevel="0" max="11" min="10" style="1" width="13"/>
  </cols>
  <sheetData>
    <row r="1" customFormat="false" ht="33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customFormat="false" ht="15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</row>
    <row r="4" customFormat="false" ht="15" hidden="false" customHeight="true" outlineLevel="0" collapsed="false">
      <c r="A4" s="5" t="s">
        <v>2</v>
      </c>
      <c r="D4" s="6" t="s">
        <v>3</v>
      </c>
      <c r="E4" s="6" t="s">
        <v>4</v>
      </c>
      <c r="J4" s="7" t="s">
        <v>5</v>
      </c>
      <c r="K4" s="7" t="s">
        <v>6</v>
      </c>
    </row>
    <row r="5" customFormat="false" ht="15" hidden="false" customHeight="true" outlineLevel="0" collapsed="false">
      <c r="A5" s="8" t="s">
        <v>7</v>
      </c>
      <c r="B5" s="9" t="s">
        <v>8</v>
      </c>
      <c r="D5" s="10" t="n">
        <v>1</v>
      </c>
      <c r="E5" s="11" t="n">
        <v>10.101</v>
      </c>
      <c r="J5" s="12" t="n">
        <f aca="false">$B$7</f>
        <v>10</v>
      </c>
      <c r="K5" s="12" t="n">
        <f aca="false">$B$8</f>
        <v>10.2</v>
      </c>
    </row>
    <row r="6" customFormat="false" ht="15" hidden="false" customHeight="true" outlineLevel="0" collapsed="false">
      <c r="A6" s="8" t="s">
        <v>9</v>
      </c>
      <c r="B6" s="11" t="n">
        <v>10.1</v>
      </c>
      <c r="D6" s="10" t="n">
        <v>2</v>
      </c>
      <c r="E6" s="11" t="n">
        <v>10.113</v>
      </c>
      <c r="J6" s="12" t="n">
        <f aca="false">$B$7</f>
        <v>10</v>
      </c>
      <c r="K6" s="12" t="n">
        <f aca="false">$B$8</f>
        <v>10.2</v>
      </c>
    </row>
    <row r="7" customFormat="false" ht="15" hidden="false" customHeight="true" outlineLevel="0" collapsed="false">
      <c r="A7" s="8" t="s">
        <v>10</v>
      </c>
      <c r="B7" s="11" t="n">
        <v>10</v>
      </c>
      <c r="D7" s="10" t="n">
        <v>3</v>
      </c>
      <c r="E7" s="11" t="n">
        <v>10.101</v>
      </c>
      <c r="J7" s="12" t="n">
        <f aca="false">$B$7</f>
        <v>10</v>
      </c>
      <c r="K7" s="12" t="n">
        <f aca="false">$B$8</f>
        <v>10.2</v>
      </c>
    </row>
    <row r="8" customFormat="false" ht="15" hidden="false" customHeight="true" outlineLevel="0" collapsed="false">
      <c r="A8" s="8" t="s">
        <v>11</v>
      </c>
      <c r="B8" s="11" t="n">
        <v>10.2</v>
      </c>
      <c r="D8" s="10" t="n">
        <v>4</v>
      </c>
      <c r="E8" s="11" t="n">
        <v>10.1</v>
      </c>
      <c r="J8" s="12" t="n">
        <f aca="false">$B$7</f>
        <v>10</v>
      </c>
      <c r="K8" s="12" t="n">
        <f aca="false">$B$8</f>
        <v>10.2</v>
      </c>
    </row>
    <row r="9" customFormat="false" ht="15" hidden="false" customHeight="true" outlineLevel="0" collapsed="false">
      <c r="A9" s="8" t="s">
        <v>12</v>
      </c>
      <c r="B9" s="9" t="s">
        <v>13</v>
      </c>
      <c r="D9" s="10" t="n">
        <v>5</v>
      </c>
      <c r="E9" s="11" t="n">
        <v>10.09</v>
      </c>
      <c r="J9" s="12" t="n">
        <f aca="false">$B$7</f>
        <v>10</v>
      </c>
      <c r="K9" s="12" t="n">
        <f aca="false">$B$8</f>
        <v>10.2</v>
      </c>
    </row>
    <row r="10" customFormat="false" ht="15" hidden="false" customHeight="true" outlineLevel="0" collapsed="false">
      <c r="A10" s="8" t="s">
        <v>14</v>
      </c>
      <c r="B10" s="13" t="n">
        <v>1.67</v>
      </c>
      <c r="D10" s="10" t="n">
        <v>6</v>
      </c>
      <c r="E10" s="11" t="n">
        <v>10.102</v>
      </c>
      <c r="J10" s="12" t="n">
        <f aca="false">$B$7</f>
        <v>10</v>
      </c>
      <c r="K10" s="12" t="n">
        <f aca="false">$B$8</f>
        <v>10.2</v>
      </c>
    </row>
    <row r="11" customFormat="false" ht="15" hidden="false" customHeight="true" outlineLevel="0" collapsed="false">
      <c r="D11" s="10" t="n">
        <v>7</v>
      </c>
      <c r="E11" s="11" t="n">
        <v>10.123</v>
      </c>
      <c r="J11" s="12" t="n">
        <f aca="false">$B$7</f>
        <v>10</v>
      </c>
      <c r="K11" s="12" t="n">
        <f aca="false">$B$8</f>
        <v>10.2</v>
      </c>
    </row>
    <row r="12" customFormat="false" ht="15" hidden="false" customHeight="true" outlineLevel="0" collapsed="false">
      <c r="A12" s="5" t="s">
        <v>15</v>
      </c>
      <c r="D12" s="10" t="n">
        <v>8</v>
      </c>
      <c r="E12" s="11" t="n">
        <v>10.112</v>
      </c>
      <c r="J12" s="12" t="n">
        <f aca="false">$B$7</f>
        <v>10</v>
      </c>
      <c r="K12" s="12" t="n">
        <f aca="false">$B$8</f>
        <v>10.2</v>
      </c>
    </row>
    <row r="13" customFormat="false" ht="15" hidden="false" customHeight="true" outlineLevel="0" collapsed="false">
      <c r="A13" s="8" t="s">
        <v>16</v>
      </c>
      <c r="B13" s="14" t="n">
        <f aca="false">COUNT($E$5:$E$154)</f>
        <v>32</v>
      </c>
      <c r="D13" s="10" t="n">
        <v>9</v>
      </c>
      <c r="E13" s="11" t="n">
        <v>10.122</v>
      </c>
      <c r="J13" s="12" t="n">
        <f aca="false">$B$7</f>
        <v>10</v>
      </c>
      <c r="K13" s="12" t="n">
        <f aca="false">$B$8</f>
        <v>10.2</v>
      </c>
    </row>
    <row r="14" customFormat="false" ht="15" hidden="false" customHeight="true" outlineLevel="0" collapsed="false">
      <c r="A14" s="8" t="s">
        <v>17</v>
      </c>
      <c r="B14" s="15" t="n">
        <f aca="false">IF(B13&gt;0,AVERAGE($E$5:$E$154),"")</f>
        <v>10.1048125</v>
      </c>
      <c r="D14" s="10" t="n">
        <v>10</v>
      </c>
      <c r="E14" s="11" t="n">
        <v>10.109</v>
      </c>
      <c r="J14" s="12" t="n">
        <f aca="false">$B$7</f>
        <v>10</v>
      </c>
      <c r="K14" s="12" t="n">
        <f aca="false">$B$8</f>
        <v>10.2</v>
      </c>
    </row>
    <row r="15" customFormat="false" ht="15" hidden="false" customHeight="true" outlineLevel="0" collapsed="false">
      <c r="A15" s="8" t="s">
        <v>18</v>
      </c>
      <c r="B15" s="15" t="n">
        <f aca="false">IF(B13&gt;1,STDEV($E$5:$E$154),"")</f>
        <v>0.0135299846219783</v>
      </c>
      <c r="D15" s="10" t="n">
        <v>11</v>
      </c>
      <c r="E15" s="11" t="n">
        <v>10.111</v>
      </c>
      <c r="J15" s="12" t="n">
        <f aca="false">$B$7</f>
        <v>10</v>
      </c>
      <c r="K15" s="12" t="n">
        <f aca="false">$B$8</f>
        <v>10.2</v>
      </c>
    </row>
    <row r="16" customFormat="false" ht="15" hidden="false" customHeight="true" outlineLevel="0" collapsed="false">
      <c r="A16" s="8" t="s">
        <v>19</v>
      </c>
      <c r="B16" s="15" t="n">
        <f aca="false">IF(B13&gt;1,SUMPRODUCT(ABS($E$6:$E$154-$E$5:$E$153)*($E$6:$E$154&lt;&gt;"")*($E$5:$E$153&lt;&gt;""))/(B13-1)/1.128,"")</f>
        <v>0.0118965911690688</v>
      </c>
      <c r="D16" s="10" t="n">
        <v>12</v>
      </c>
      <c r="E16" s="11" t="n">
        <v>10.108</v>
      </c>
      <c r="J16" s="12" t="n">
        <f aca="false">$B$7</f>
        <v>10</v>
      </c>
      <c r="K16" s="12" t="n">
        <f aca="false">$B$8</f>
        <v>10.2</v>
      </c>
    </row>
    <row r="17" customFormat="false" ht="15" hidden="false" customHeight="true" outlineLevel="0" collapsed="false">
      <c r="A17" s="16" t="s">
        <v>20</v>
      </c>
      <c r="B17" s="17" t="n">
        <f aca="false">IF(AND(ISNUMBER(B15),B15&gt;0),($B$8-$B$7)/(6*B15),"")</f>
        <v>2.46366380041454</v>
      </c>
      <c r="D17" s="10" t="n">
        <v>13</v>
      </c>
      <c r="E17" s="11" t="n">
        <v>10.078</v>
      </c>
      <c r="J17" s="12" t="n">
        <f aca="false">$B$7</f>
        <v>10</v>
      </c>
      <c r="K17" s="12" t="n">
        <f aca="false">$B$8</f>
        <v>10.2</v>
      </c>
    </row>
    <row r="18" customFormat="false" ht="15" hidden="false" customHeight="true" outlineLevel="0" collapsed="false">
      <c r="A18" s="16" t="s">
        <v>21</v>
      </c>
      <c r="B18" s="17" t="n">
        <f aca="false">IF(AND(ISNUMBER(B15),B15&gt;0),MIN($B$8-B14,B14-$B$7)/(3*B15),"")</f>
        <v>2.34509998001959</v>
      </c>
      <c r="D18" s="10" t="n">
        <v>14</v>
      </c>
      <c r="E18" s="11" t="n">
        <v>10.119</v>
      </c>
      <c r="J18" s="12" t="n">
        <f aca="false">$B$7</f>
        <v>10</v>
      </c>
      <c r="K18" s="12" t="n">
        <f aca="false">$B$8</f>
        <v>10.2</v>
      </c>
    </row>
    <row r="19" customFormat="false" ht="15" hidden="false" customHeight="true" outlineLevel="0" collapsed="false">
      <c r="A19" s="16" t="s">
        <v>22</v>
      </c>
      <c r="B19" s="17" t="n">
        <f aca="false">IF(AND(ISNUMBER(B16),B16&gt;0),($B$8-$B$7)/(6*B16),"")</f>
        <v>2.80192307692308</v>
      </c>
      <c r="D19" s="10" t="n">
        <v>15</v>
      </c>
      <c r="E19" s="11" t="n">
        <v>10.113</v>
      </c>
      <c r="J19" s="12" t="n">
        <f aca="false">$B$7</f>
        <v>10</v>
      </c>
      <c r="K19" s="12" t="n">
        <f aca="false">$B$8</f>
        <v>10.2</v>
      </c>
    </row>
    <row r="20" customFormat="false" ht="15" hidden="false" customHeight="true" outlineLevel="0" collapsed="false">
      <c r="A20" s="16" t="s">
        <v>23</v>
      </c>
      <c r="B20" s="17" t="n">
        <f aca="false">IF(AND(ISNUMBER(B16),B16&gt;0),MIN($B$8-B14,B14-$B$7)/(3*B16),"")</f>
        <v>2.66708052884616</v>
      </c>
      <c r="D20" s="10" t="n">
        <v>16</v>
      </c>
      <c r="E20" s="11" t="n">
        <v>10.113</v>
      </c>
      <c r="J20" s="12" t="n">
        <f aca="false">$B$7</f>
        <v>10</v>
      </c>
      <c r="K20" s="12" t="n">
        <f aca="false">$B$8</f>
        <v>10.2</v>
      </c>
    </row>
    <row r="21" customFormat="false" ht="15" hidden="false" customHeight="true" outlineLevel="0" collapsed="false">
      <c r="A21" s="8" t="s">
        <v>24</v>
      </c>
      <c r="B21" s="18" t="n">
        <f aca="false">IF(AND(ISNUMBER(B18),B13&gt;2),B18-1.96*SQRT(1/(9*B13)+B18^2/(2*(B13-1))),"")</f>
        <v>1.75004147191869</v>
      </c>
      <c r="D21" s="10" t="n">
        <v>17</v>
      </c>
      <c r="E21" s="11" t="n">
        <v>10.078</v>
      </c>
      <c r="J21" s="12" t="n">
        <f aca="false">$B$7</f>
        <v>10</v>
      </c>
      <c r="K21" s="12" t="n">
        <f aca="false">$B$8</f>
        <v>10.2</v>
      </c>
    </row>
    <row r="22" customFormat="false" ht="15" hidden="false" customHeight="true" outlineLevel="0" collapsed="false">
      <c r="A22" s="8" t="s">
        <v>25</v>
      </c>
      <c r="B22" s="19" t="n">
        <f aca="false">IF(AND(ISNUMBER(B15),B15&gt;0),(NORMSDIST((B7-B14)/B15)+1-NORMSDIST((B8-B14)/B15))*1000000,"")</f>
        <v>9.98867655255253E-007</v>
      </c>
      <c r="D22" s="10" t="n">
        <v>18</v>
      </c>
      <c r="E22" s="11" t="n">
        <v>10.077</v>
      </c>
      <c r="G22" s="20" t="s">
        <v>26</v>
      </c>
      <c r="J22" s="12" t="n">
        <f aca="false">$B$7</f>
        <v>10</v>
      </c>
      <c r="K22" s="12" t="n">
        <f aca="false">$B$8</f>
        <v>10.2</v>
      </c>
    </row>
    <row r="23" customFormat="false" ht="15" hidden="false" customHeight="true" outlineLevel="0" collapsed="false">
      <c r="A23" s="8" t="s">
        <v>27</v>
      </c>
      <c r="B23" s="14" t="n">
        <f aca="false">COUNTIF($E$5:$E$154,"&lt;"&amp;B7)+COUNTIF($E$5:$E$154,"&gt;"&amp;B8)</f>
        <v>0</v>
      </c>
      <c r="D23" s="10" t="n">
        <v>19</v>
      </c>
      <c r="E23" s="11" t="n">
        <v>10.091</v>
      </c>
      <c r="J23" s="12" t="n">
        <f aca="false">$B$7</f>
        <v>10</v>
      </c>
      <c r="K23" s="12" t="n">
        <f aca="false">$B$8</f>
        <v>10.2</v>
      </c>
    </row>
    <row r="24" customFormat="false" ht="15" hidden="false" customHeight="true" outlineLevel="0" collapsed="false">
      <c r="D24" s="10" t="n">
        <v>20</v>
      </c>
      <c r="E24" s="11" t="n">
        <v>10.098</v>
      </c>
      <c r="J24" s="12" t="n">
        <f aca="false">$B$7</f>
        <v>10</v>
      </c>
      <c r="K24" s="12" t="n">
        <f aca="false">$B$8</f>
        <v>10.2</v>
      </c>
    </row>
    <row r="25" customFormat="false" ht="15" hidden="false" customHeight="true" outlineLevel="0" collapsed="false">
      <c r="A25" s="16" t="s">
        <v>28</v>
      </c>
      <c r="B25" s="21" t="str">
        <f aca="false">IF(B13&lt;2,"Faltan datos",IF(B13&lt;30,"Muestra insuficiente: índice solo orientativo",IF(B23&gt;0,"Hay piezas fuera de tolerancia",IF(B18&gt;=B10,"Cumple el objetivo del cliente",IF(B18&gt;=1.33,"Capaz, pero por debajo del objetivo","No capaz")))))</f>
        <v>Cumple el objetivo del cliente</v>
      </c>
      <c r="D25" s="10" t="n">
        <v>21</v>
      </c>
      <c r="E25" s="11" t="n">
        <v>10.11</v>
      </c>
      <c r="J25" s="12" t="n">
        <f aca="false">$B$7</f>
        <v>10</v>
      </c>
      <c r="K25" s="12" t="n">
        <f aca="false">$B$8</f>
        <v>10.2</v>
      </c>
    </row>
    <row r="26" customFormat="false" ht="15" hidden="false" customHeight="true" outlineLevel="0" collapsed="false">
      <c r="B26" s="21"/>
      <c r="D26" s="10" t="n">
        <v>22</v>
      </c>
      <c r="E26" s="11" t="n">
        <v>10.104</v>
      </c>
      <c r="J26" s="12" t="n">
        <f aca="false">$B$7</f>
        <v>10</v>
      </c>
      <c r="K26" s="12" t="n">
        <f aca="false">$B$8</f>
        <v>10.2</v>
      </c>
    </row>
    <row r="27" customFormat="false" ht="15" hidden="false" customHeight="true" outlineLevel="0" collapsed="false">
      <c r="D27" s="10" t="n">
        <v>23</v>
      </c>
      <c r="E27" s="11" t="n">
        <v>10.113</v>
      </c>
      <c r="J27" s="12" t="n">
        <f aca="false">$B$7</f>
        <v>10</v>
      </c>
      <c r="K27" s="12" t="n">
        <f aca="false">$B$8</f>
        <v>10.2</v>
      </c>
    </row>
    <row r="28" customFormat="false" ht="15" hidden="false" customHeight="true" outlineLevel="0" collapsed="false">
      <c r="A28" s="22" t="s">
        <v>29</v>
      </c>
      <c r="B28" s="22"/>
      <c r="C28" s="22"/>
      <c r="D28" s="10" t="n">
        <v>24</v>
      </c>
      <c r="E28" s="11" t="n">
        <v>10.095</v>
      </c>
      <c r="J28" s="12" t="n">
        <f aca="false">$B$7</f>
        <v>10</v>
      </c>
      <c r="K28" s="12" t="n">
        <f aca="false">$B$8</f>
        <v>10.2</v>
      </c>
    </row>
    <row r="29" customFormat="false" ht="15" hidden="false" customHeight="true" outlineLevel="0" collapsed="false">
      <c r="A29" s="23" t="s">
        <v>30</v>
      </c>
      <c r="B29" s="23"/>
      <c r="C29" s="23"/>
      <c r="D29" s="10" t="n">
        <v>25</v>
      </c>
      <c r="E29" s="11" t="n">
        <v>10.11</v>
      </c>
      <c r="J29" s="12" t="n">
        <f aca="false">$B$7</f>
        <v>10</v>
      </c>
      <c r="K29" s="12" t="n">
        <f aca="false">$B$8</f>
        <v>10.2</v>
      </c>
    </row>
    <row r="30" customFormat="false" ht="15" hidden="false" customHeight="true" outlineLevel="0" collapsed="false">
      <c r="A30" s="23" t="s">
        <v>31</v>
      </c>
      <c r="B30" s="23"/>
      <c r="C30" s="23"/>
      <c r="D30" s="10" t="n">
        <v>26</v>
      </c>
      <c r="E30" s="11" t="n">
        <v>10.111</v>
      </c>
      <c r="J30" s="12" t="n">
        <f aca="false">$B$7</f>
        <v>10</v>
      </c>
      <c r="K30" s="12" t="n">
        <f aca="false">$B$8</f>
        <v>10.2</v>
      </c>
    </row>
    <row r="31" customFormat="false" ht="15" hidden="false" customHeight="true" outlineLevel="0" collapsed="false">
      <c r="A31" s="23" t="s">
        <v>32</v>
      </c>
      <c r="B31" s="23"/>
      <c r="C31" s="23"/>
      <c r="D31" s="10" t="n">
        <v>27</v>
      </c>
      <c r="E31" s="11" t="n">
        <v>10.094</v>
      </c>
      <c r="J31" s="12" t="n">
        <f aca="false">$B$7</f>
        <v>10</v>
      </c>
      <c r="K31" s="12" t="n">
        <f aca="false">$B$8</f>
        <v>10.2</v>
      </c>
    </row>
    <row r="32" customFormat="false" ht="15" hidden="false" customHeight="true" outlineLevel="0" collapsed="false">
      <c r="A32" s="23" t="s">
        <v>33</v>
      </c>
      <c r="B32" s="23"/>
      <c r="C32" s="23"/>
      <c r="D32" s="10" t="n">
        <v>28</v>
      </c>
      <c r="E32" s="11" t="n">
        <v>10.132</v>
      </c>
      <c r="J32" s="12" t="n">
        <f aca="false">$B$7</f>
        <v>10</v>
      </c>
      <c r="K32" s="12" t="n">
        <f aca="false">$B$8</f>
        <v>10.2</v>
      </c>
    </row>
    <row r="33" customFormat="false" ht="15" hidden="false" customHeight="true" outlineLevel="0" collapsed="false">
      <c r="A33" s="23" t="s">
        <v>34</v>
      </c>
      <c r="B33" s="23"/>
      <c r="C33" s="23"/>
      <c r="D33" s="10" t="n">
        <v>29</v>
      </c>
      <c r="E33" s="11" t="n">
        <v>10.114</v>
      </c>
      <c r="J33" s="12" t="n">
        <f aca="false">$B$7</f>
        <v>10</v>
      </c>
      <c r="K33" s="12" t="n">
        <f aca="false">$B$8</f>
        <v>10.2</v>
      </c>
    </row>
    <row r="34" customFormat="false" ht="15" hidden="false" customHeight="true" outlineLevel="0" collapsed="false">
      <c r="D34" s="10" t="n">
        <v>30</v>
      </c>
      <c r="E34" s="11" t="n">
        <v>10.124</v>
      </c>
      <c r="J34" s="12" t="n">
        <f aca="false">$B$7</f>
        <v>10</v>
      </c>
      <c r="K34" s="12" t="n">
        <f aca="false">$B$8</f>
        <v>10.2</v>
      </c>
    </row>
    <row r="35" customFormat="false" ht="15" hidden="false" customHeight="true" outlineLevel="0" collapsed="false">
      <c r="A35" s="24" t="s">
        <v>35</v>
      </c>
      <c r="D35" s="10" t="n">
        <v>31</v>
      </c>
      <c r="E35" s="11" t="n">
        <v>10.095</v>
      </c>
      <c r="J35" s="12" t="n">
        <f aca="false">$B$7</f>
        <v>10</v>
      </c>
      <c r="K35" s="12" t="n">
        <f aca="false">$B$8</f>
        <v>10.2</v>
      </c>
    </row>
    <row r="36" customFormat="false" ht="15" hidden="false" customHeight="true" outlineLevel="0" collapsed="false">
      <c r="D36" s="10" t="n">
        <v>32</v>
      </c>
      <c r="E36" s="11" t="n">
        <v>10.093</v>
      </c>
      <c r="J36" s="12" t="n">
        <f aca="false">$B$7</f>
        <v>10</v>
      </c>
      <c r="K36" s="12" t="n">
        <f aca="false">$B$8</f>
        <v>10.2</v>
      </c>
    </row>
    <row r="37" customFormat="false" ht="15" hidden="false" customHeight="true" outlineLevel="0" collapsed="false">
      <c r="D37" s="10" t="n">
        <v>33</v>
      </c>
      <c r="E37" s="11"/>
      <c r="J37" s="12" t="n">
        <f aca="false">$B$7</f>
        <v>10</v>
      </c>
      <c r="K37" s="12" t="n">
        <f aca="false">$B$8</f>
        <v>10.2</v>
      </c>
    </row>
    <row r="38" customFormat="false" ht="15" hidden="false" customHeight="true" outlineLevel="0" collapsed="false">
      <c r="D38" s="10" t="n">
        <v>34</v>
      </c>
      <c r="E38" s="11"/>
      <c r="J38" s="12" t="n">
        <f aca="false">$B$7</f>
        <v>10</v>
      </c>
      <c r="K38" s="12" t="n">
        <f aca="false">$B$8</f>
        <v>10.2</v>
      </c>
    </row>
    <row r="39" customFormat="false" ht="15" hidden="false" customHeight="true" outlineLevel="0" collapsed="false">
      <c r="D39" s="10" t="n">
        <v>35</v>
      </c>
      <c r="E39" s="11"/>
      <c r="J39" s="12" t="n">
        <f aca="false">$B$7</f>
        <v>10</v>
      </c>
      <c r="K39" s="12" t="n">
        <f aca="false">$B$8</f>
        <v>10.2</v>
      </c>
    </row>
    <row r="40" customFormat="false" ht="15" hidden="false" customHeight="true" outlineLevel="0" collapsed="false">
      <c r="D40" s="10" t="n">
        <v>36</v>
      </c>
      <c r="E40" s="11"/>
      <c r="J40" s="12" t="n">
        <f aca="false">$B$7</f>
        <v>10</v>
      </c>
      <c r="K40" s="12" t="n">
        <f aca="false">$B$8</f>
        <v>10.2</v>
      </c>
    </row>
    <row r="41" customFormat="false" ht="15" hidden="false" customHeight="true" outlineLevel="0" collapsed="false">
      <c r="D41" s="10" t="n">
        <v>37</v>
      </c>
      <c r="E41" s="11"/>
      <c r="J41" s="12" t="n">
        <f aca="false">$B$7</f>
        <v>10</v>
      </c>
      <c r="K41" s="12" t="n">
        <f aca="false">$B$8</f>
        <v>10.2</v>
      </c>
    </row>
    <row r="42" customFormat="false" ht="15" hidden="false" customHeight="true" outlineLevel="0" collapsed="false">
      <c r="D42" s="10" t="n">
        <v>38</v>
      </c>
      <c r="E42" s="11"/>
      <c r="J42" s="12" t="n">
        <f aca="false">$B$7</f>
        <v>10</v>
      </c>
      <c r="K42" s="12" t="n">
        <f aca="false">$B$8</f>
        <v>10.2</v>
      </c>
    </row>
    <row r="43" customFormat="false" ht="15" hidden="false" customHeight="true" outlineLevel="0" collapsed="false">
      <c r="D43" s="10" t="n">
        <v>39</v>
      </c>
      <c r="E43" s="11"/>
      <c r="J43" s="12" t="n">
        <f aca="false">$B$7</f>
        <v>10</v>
      </c>
      <c r="K43" s="12" t="n">
        <f aca="false">$B$8</f>
        <v>10.2</v>
      </c>
    </row>
    <row r="44" customFormat="false" ht="15" hidden="false" customHeight="true" outlineLevel="0" collapsed="false">
      <c r="D44" s="10" t="n">
        <v>40</v>
      </c>
      <c r="E44" s="11"/>
      <c r="J44" s="12" t="n">
        <f aca="false">$B$7</f>
        <v>10</v>
      </c>
      <c r="K44" s="12" t="n">
        <f aca="false">$B$8</f>
        <v>10.2</v>
      </c>
    </row>
    <row r="45" customFormat="false" ht="15" hidden="false" customHeight="true" outlineLevel="0" collapsed="false">
      <c r="D45" s="10" t="n">
        <v>41</v>
      </c>
      <c r="E45" s="11"/>
      <c r="J45" s="12" t="n">
        <f aca="false">$B$7</f>
        <v>10</v>
      </c>
      <c r="K45" s="12" t="n">
        <f aca="false">$B$8</f>
        <v>10.2</v>
      </c>
    </row>
    <row r="46" customFormat="false" ht="15" hidden="false" customHeight="true" outlineLevel="0" collapsed="false">
      <c r="D46" s="10" t="n">
        <v>42</v>
      </c>
      <c r="E46" s="11"/>
      <c r="J46" s="12" t="n">
        <f aca="false">$B$7</f>
        <v>10</v>
      </c>
      <c r="K46" s="12" t="n">
        <f aca="false">$B$8</f>
        <v>10.2</v>
      </c>
    </row>
    <row r="47" customFormat="false" ht="15" hidden="false" customHeight="true" outlineLevel="0" collapsed="false">
      <c r="D47" s="10" t="n">
        <v>43</v>
      </c>
      <c r="E47" s="11"/>
      <c r="J47" s="12" t="n">
        <f aca="false">$B$7</f>
        <v>10</v>
      </c>
      <c r="K47" s="12" t="n">
        <f aca="false">$B$8</f>
        <v>10.2</v>
      </c>
    </row>
    <row r="48" customFormat="false" ht="15" hidden="false" customHeight="true" outlineLevel="0" collapsed="false">
      <c r="D48" s="10" t="n">
        <v>44</v>
      </c>
      <c r="E48" s="11"/>
      <c r="J48" s="12" t="n">
        <f aca="false">$B$7</f>
        <v>10</v>
      </c>
      <c r="K48" s="12" t="n">
        <f aca="false">$B$8</f>
        <v>10.2</v>
      </c>
    </row>
    <row r="49" customFormat="false" ht="15" hidden="false" customHeight="true" outlineLevel="0" collapsed="false">
      <c r="D49" s="10" t="n">
        <v>45</v>
      </c>
      <c r="E49" s="11"/>
      <c r="J49" s="12" t="n">
        <f aca="false">$B$7</f>
        <v>10</v>
      </c>
      <c r="K49" s="12" t="n">
        <f aca="false">$B$8</f>
        <v>10.2</v>
      </c>
    </row>
    <row r="50" customFormat="false" ht="15" hidden="false" customHeight="true" outlineLevel="0" collapsed="false">
      <c r="D50" s="10" t="n">
        <v>46</v>
      </c>
      <c r="E50" s="11"/>
      <c r="J50" s="12" t="n">
        <f aca="false">$B$7</f>
        <v>10</v>
      </c>
      <c r="K50" s="12" t="n">
        <f aca="false">$B$8</f>
        <v>10.2</v>
      </c>
    </row>
    <row r="51" customFormat="false" ht="15" hidden="false" customHeight="true" outlineLevel="0" collapsed="false">
      <c r="D51" s="10" t="n">
        <v>47</v>
      </c>
      <c r="E51" s="11"/>
      <c r="J51" s="12" t="n">
        <f aca="false">$B$7</f>
        <v>10</v>
      </c>
      <c r="K51" s="12" t="n">
        <f aca="false">$B$8</f>
        <v>10.2</v>
      </c>
    </row>
    <row r="52" customFormat="false" ht="15" hidden="false" customHeight="true" outlineLevel="0" collapsed="false">
      <c r="D52" s="10" t="n">
        <v>48</v>
      </c>
      <c r="E52" s="11"/>
      <c r="J52" s="12" t="n">
        <f aca="false">$B$7</f>
        <v>10</v>
      </c>
      <c r="K52" s="12" t="n">
        <f aca="false">$B$8</f>
        <v>10.2</v>
      </c>
    </row>
    <row r="53" customFormat="false" ht="15" hidden="false" customHeight="true" outlineLevel="0" collapsed="false">
      <c r="D53" s="10" t="n">
        <v>49</v>
      </c>
      <c r="E53" s="11"/>
      <c r="J53" s="12" t="n">
        <f aca="false">$B$7</f>
        <v>10</v>
      </c>
      <c r="K53" s="12" t="n">
        <f aca="false">$B$8</f>
        <v>10.2</v>
      </c>
    </row>
    <row r="54" customFormat="false" ht="15" hidden="false" customHeight="true" outlineLevel="0" collapsed="false">
      <c r="D54" s="10" t="n">
        <v>50</v>
      </c>
      <c r="E54" s="11"/>
      <c r="J54" s="12" t="n">
        <f aca="false">$B$7</f>
        <v>10</v>
      </c>
      <c r="K54" s="12" t="n">
        <f aca="false">$B$8</f>
        <v>10.2</v>
      </c>
    </row>
    <row r="55" customFormat="false" ht="15" hidden="false" customHeight="true" outlineLevel="0" collapsed="false">
      <c r="D55" s="10" t="n">
        <v>51</v>
      </c>
      <c r="E55" s="11"/>
      <c r="J55" s="12" t="n">
        <f aca="false">$B$7</f>
        <v>10</v>
      </c>
      <c r="K55" s="12" t="n">
        <f aca="false">$B$8</f>
        <v>10.2</v>
      </c>
    </row>
    <row r="56" customFormat="false" ht="15" hidden="false" customHeight="true" outlineLevel="0" collapsed="false">
      <c r="D56" s="10" t="n">
        <v>52</v>
      </c>
      <c r="E56" s="11"/>
      <c r="J56" s="12" t="n">
        <f aca="false">$B$7</f>
        <v>10</v>
      </c>
      <c r="K56" s="12" t="n">
        <f aca="false">$B$8</f>
        <v>10.2</v>
      </c>
    </row>
    <row r="57" customFormat="false" ht="15" hidden="false" customHeight="true" outlineLevel="0" collapsed="false">
      <c r="D57" s="10" t="n">
        <v>53</v>
      </c>
      <c r="E57" s="11"/>
      <c r="J57" s="12" t="n">
        <f aca="false">$B$7</f>
        <v>10</v>
      </c>
      <c r="K57" s="12" t="n">
        <f aca="false">$B$8</f>
        <v>10.2</v>
      </c>
    </row>
    <row r="58" customFormat="false" ht="15" hidden="false" customHeight="true" outlineLevel="0" collapsed="false">
      <c r="D58" s="10" t="n">
        <v>54</v>
      </c>
      <c r="E58" s="11"/>
      <c r="J58" s="12" t="n">
        <f aca="false">$B$7</f>
        <v>10</v>
      </c>
      <c r="K58" s="12" t="n">
        <f aca="false">$B$8</f>
        <v>10.2</v>
      </c>
    </row>
    <row r="59" customFormat="false" ht="15" hidden="false" customHeight="true" outlineLevel="0" collapsed="false">
      <c r="D59" s="10" t="n">
        <v>55</v>
      </c>
      <c r="E59" s="11"/>
      <c r="J59" s="12" t="n">
        <f aca="false">$B$7</f>
        <v>10</v>
      </c>
      <c r="K59" s="12" t="n">
        <f aca="false">$B$8</f>
        <v>10.2</v>
      </c>
    </row>
    <row r="60" customFormat="false" ht="15" hidden="false" customHeight="true" outlineLevel="0" collapsed="false">
      <c r="D60" s="10" t="n">
        <v>56</v>
      </c>
      <c r="E60" s="11"/>
      <c r="J60" s="12" t="n">
        <f aca="false">$B$7</f>
        <v>10</v>
      </c>
      <c r="K60" s="12" t="n">
        <f aca="false">$B$8</f>
        <v>10.2</v>
      </c>
    </row>
    <row r="61" customFormat="false" ht="15" hidden="false" customHeight="true" outlineLevel="0" collapsed="false">
      <c r="D61" s="10" t="n">
        <v>57</v>
      </c>
      <c r="E61" s="11"/>
      <c r="J61" s="12" t="n">
        <f aca="false">$B$7</f>
        <v>10</v>
      </c>
      <c r="K61" s="12" t="n">
        <f aca="false">$B$8</f>
        <v>10.2</v>
      </c>
    </row>
    <row r="62" customFormat="false" ht="15" hidden="false" customHeight="true" outlineLevel="0" collapsed="false">
      <c r="D62" s="10" t="n">
        <v>58</v>
      </c>
      <c r="E62" s="11"/>
      <c r="J62" s="12" t="n">
        <f aca="false">$B$7</f>
        <v>10</v>
      </c>
      <c r="K62" s="12" t="n">
        <f aca="false">$B$8</f>
        <v>10.2</v>
      </c>
    </row>
    <row r="63" customFormat="false" ht="15" hidden="false" customHeight="true" outlineLevel="0" collapsed="false">
      <c r="D63" s="10" t="n">
        <v>59</v>
      </c>
      <c r="E63" s="11"/>
      <c r="J63" s="12" t="n">
        <f aca="false">$B$7</f>
        <v>10</v>
      </c>
      <c r="K63" s="12" t="n">
        <f aca="false">$B$8</f>
        <v>10.2</v>
      </c>
    </row>
    <row r="64" customFormat="false" ht="15" hidden="false" customHeight="true" outlineLevel="0" collapsed="false">
      <c r="D64" s="10" t="n">
        <v>60</v>
      </c>
      <c r="E64" s="11"/>
      <c r="J64" s="12" t="n">
        <f aca="false">$B$7</f>
        <v>10</v>
      </c>
      <c r="K64" s="12" t="n">
        <f aca="false">$B$8</f>
        <v>10.2</v>
      </c>
    </row>
    <row r="65" customFormat="false" ht="15" hidden="false" customHeight="true" outlineLevel="0" collapsed="false">
      <c r="D65" s="10" t="n">
        <v>61</v>
      </c>
      <c r="E65" s="11"/>
      <c r="J65" s="12" t="n">
        <f aca="false">$B$7</f>
        <v>10</v>
      </c>
      <c r="K65" s="12" t="n">
        <f aca="false">$B$8</f>
        <v>10.2</v>
      </c>
    </row>
    <row r="66" customFormat="false" ht="15" hidden="false" customHeight="true" outlineLevel="0" collapsed="false">
      <c r="D66" s="10" t="n">
        <v>62</v>
      </c>
      <c r="E66" s="11"/>
      <c r="J66" s="12" t="n">
        <f aca="false">$B$7</f>
        <v>10</v>
      </c>
      <c r="K66" s="12" t="n">
        <f aca="false">$B$8</f>
        <v>10.2</v>
      </c>
    </row>
    <row r="67" customFormat="false" ht="15" hidden="false" customHeight="true" outlineLevel="0" collapsed="false">
      <c r="D67" s="10" t="n">
        <v>63</v>
      </c>
      <c r="E67" s="11"/>
      <c r="J67" s="12" t="n">
        <f aca="false">$B$7</f>
        <v>10</v>
      </c>
      <c r="K67" s="12" t="n">
        <f aca="false">$B$8</f>
        <v>10.2</v>
      </c>
    </row>
    <row r="68" customFormat="false" ht="15" hidden="false" customHeight="true" outlineLevel="0" collapsed="false">
      <c r="D68" s="10" t="n">
        <v>64</v>
      </c>
      <c r="E68" s="11"/>
      <c r="J68" s="12" t="n">
        <f aca="false">$B$7</f>
        <v>10</v>
      </c>
      <c r="K68" s="12" t="n">
        <f aca="false">$B$8</f>
        <v>10.2</v>
      </c>
    </row>
    <row r="69" customFormat="false" ht="15" hidden="false" customHeight="true" outlineLevel="0" collapsed="false">
      <c r="D69" s="10" t="n">
        <v>65</v>
      </c>
      <c r="E69" s="11"/>
      <c r="J69" s="12" t="n">
        <f aca="false">$B$7</f>
        <v>10</v>
      </c>
      <c r="K69" s="12" t="n">
        <f aca="false">$B$8</f>
        <v>10.2</v>
      </c>
    </row>
    <row r="70" customFormat="false" ht="15" hidden="false" customHeight="true" outlineLevel="0" collapsed="false">
      <c r="D70" s="10" t="n">
        <v>66</v>
      </c>
      <c r="E70" s="11"/>
      <c r="J70" s="12" t="n">
        <f aca="false">$B$7</f>
        <v>10</v>
      </c>
      <c r="K70" s="12" t="n">
        <f aca="false">$B$8</f>
        <v>10.2</v>
      </c>
    </row>
    <row r="71" customFormat="false" ht="15" hidden="false" customHeight="true" outlineLevel="0" collapsed="false">
      <c r="D71" s="10" t="n">
        <v>67</v>
      </c>
      <c r="E71" s="11"/>
      <c r="J71" s="12" t="n">
        <f aca="false">$B$7</f>
        <v>10</v>
      </c>
      <c r="K71" s="12" t="n">
        <f aca="false">$B$8</f>
        <v>10.2</v>
      </c>
    </row>
    <row r="72" customFormat="false" ht="15" hidden="false" customHeight="true" outlineLevel="0" collapsed="false">
      <c r="D72" s="10" t="n">
        <v>68</v>
      </c>
      <c r="E72" s="11"/>
      <c r="J72" s="12" t="n">
        <f aca="false">$B$7</f>
        <v>10</v>
      </c>
      <c r="K72" s="12" t="n">
        <f aca="false">$B$8</f>
        <v>10.2</v>
      </c>
    </row>
    <row r="73" customFormat="false" ht="15" hidden="false" customHeight="true" outlineLevel="0" collapsed="false">
      <c r="D73" s="10" t="n">
        <v>69</v>
      </c>
      <c r="E73" s="11"/>
      <c r="J73" s="12" t="n">
        <f aca="false">$B$7</f>
        <v>10</v>
      </c>
      <c r="K73" s="12" t="n">
        <f aca="false">$B$8</f>
        <v>10.2</v>
      </c>
    </row>
    <row r="74" customFormat="false" ht="15" hidden="false" customHeight="true" outlineLevel="0" collapsed="false">
      <c r="D74" s="10" t="n">
        <v>70</v>
      </c>
      <c r="E74" s="11"/>
      <c r="J74" s="12" t="n">
        <f aca="false">$B$7</f>
        <v>10</v>
      </c>
      <c r="K74" s="12" t="n">
        <f aca="false">$B$8</f>
        <v>10.2</v>
      </c>
    </row>
    <row r="75" customFormat="false" ht="15" hidden="false" customHeight="true" outlineLevel="0" collapsed="false">
      <c r="D75" s="10" t="n">
        <v>71</v>
      </c>
      <c r="E75" s="11"/>
      <c r="J75" s="12" t="n">
        <f aca="false">$B$7</f>
        <v>10</v>
      </c>
      <c r="K75" s="12" t="n">
        <f aca="false">$B$8</f>
        <v>10.2</v>
      </c>
    </row>
    <row r="76" customFormat="false" ht="15" hidden="false" customHeight="true" outlineLevel="0" collapsed="false">
      <c r="D76" s="10" t="n">
        <v>72</v>
      </c>
      <c r="E76" s="11"/>
      <c r="J76" s="12" t="n">
        <f aca="false">$B$7</f>
        <v>10</v>
      </c>
      <c r="K76" s="12" t="n">
        <f aca="false">$B$8</f>
        <v>10.2</v>
      </c>
    </row>
    <row r="77" customFormat="false" ht="15" hidden="false" customHeight="true" outlineLevel="0" collapsed="false">
      <c r="D77" s="10" t="n">
        <v>73</v>
      </c>
      <c r="E77" s="11"/>
      <c r="J77" s="12" t="n">
        <f aca="false">$B$7</f>
        <v>10</v>
      </c>
      <c r="K77" s="12" t="n">
        <f aca="false">$B$8</f>
        <v>10.2</v>
      </c>
    </row>
    <row r="78" customFormat="false" ht="15" hidden="false" customHeight="true" outlineLevel="0" collapsed="false">
      <c r="D78" s="10" t="n">
        <v>74</v>
      </c>
      <c r="E78" s="11"/>
      <c r="J78" s="12" t="n">
        <f aca="false">$B$7</f>
        <v>10</v>
      </c>
      <c r="K78" s="12" t="n">
        <f aca="false">$B$8</f>
        <v>10.2</v>
      </c>
    </row>
    <row r="79" customFormat="false" ht="15" hidden="false" customHeight="true" outlineLevel="0" collapsed="false">
      <c r="D79" s="10" t="n">
        <v>75</v>
      </c>
      <c r="E79" s="11"/>
      <c r="J79" s="12" t="n">
        <f aca="false">$B$7</f>
        <v>10</v>
      </c>
      <c r="K79" s="12" t="n">
        <f aca="false">$B$8</f>
        <v>10.2</v>
      </c>
    </row>
    <row r="80" customFormat="false" ht="15" hidden="false" customHeight="true" outlineLevel="0" collapsed="false">
      <c r="D80" s="10" t="n">
        <v>76</v>
      </c>
      <c r="E80" s="11"/>
      <c r="J80" s="12" t="n">
        <f aca="false">$B$7</f>
        <v>10</v>
      </c>
      <c r="K80" s="12" t="n">
        <f aca="false">$B$8</f>
        <v>10.2</v>
      </c>
    </row>
    <row r="81" customFormat="false" ht="15" hidden="false" customHeight="true" outlineLevel="0" collapsed="false">
      <c r="D81" s="10" t="n">
        <v>77</v>
      </c>
      <c r="E81" s="11"/>
      <c r="J81" s="12" t="n">
        <f aca="false">$B$7</f>
        <v>10</v>
      </c>
      <c r="K81" s="12" t="n">
        <f aca="false">$B$8</f>
        <v>10.2</v>
      </c>
    </row>
    <row r="82" customFormat="false" ht="15" hidden="false" customHeight="true" outlineLevel="0" collapsed="false">
      <c r="D82" s="10" t="n">
        <v>78</v>
      </c>
      <c r="E82" s="11"/>
      <c r="J82" s="12" t="n">
        <f aca="false">$B$7</f>
        <v>10</v>
      </c>
      <c r="K82" s="12" t="n">
        <f aca="false">$B$8</f>
        <v>10.2</v>
      </c>
    </row>
    <row r="83" customFormat="false" ht="15" hidden="false" customHeight="true" outlineLevel="0" collapsed="false">
      <c r="D83" s="10" t="n">
        <v>79</v>
      </c>
      <c r="E83" s="11"/>
      <c r="J83" s="12" t="n">
        <f aca="false">$B$7</f>
        <v>10</v>
      </c>
      <c r="K83" s="12" t="n">
        <f aca="false">$B$8</f>
        <v>10.2</v>
      </c>
    </row>
    <row r="84" customFormat="false" ht="15" hidden="false" customHeight="true" outlineLevel="0" collapsed="false">
      <c r="D84" s="10" t="n">
        <v>80</v>
      </c>
      <c r="E84" s="11"/>
      <c r="J84" s="12" t="n">
        <f aca="false">$B$7</f>
        <v>10</v>
      </c>
      <c r="K84" s="12" t="n">
        <f aca="false">$B$8</f>
        <v>10.2</v>
      </c>
    </row>
    <row r="85" customFormat="false" ht="15" hidden="false" customHeight="true" outlineLevel="0" collapsed="false">
      <c r="D85" s="10" t="n">
        <v>81</v>
      </c>
      <c r="E85" s="11"/>
      <c r="J85" s="12" t="n">
        <f aca="false">$B$7</f>
        <v>10</v>
      </c>
      <c r="K85" s="12" t="n">
        <f aca="false">$B$8</f>
        <v>10.2</v>
      </c>
    </row>
    <row r="86" customFormat="false" ht="15" hidden="false" customHeight="true" outlineLevel="0" collapsed="false">
      <c r="D86" s="10" t="n">
        <v>82</v>
      </c>
      <c r="E86" s="11"/>
      <c r="J86" s="12" t="n">
        <f aca="false">$B$7</f>
        <v>10</v>
      </c>
      <c r="K86" s="12" t="n">
        <f aca="false">$B$8</f>
        <v>10.2</v>
      </c>
    </row>
    <row r="87" customFormat="false" ht="15" hidden="false" customHeight="true" outlineLevel="0" collapsed="false">
      <c r="D87" s="10" t="n">
        <v>83</v>
      </c>
      <c r="E87" s="11"/>
      <c r="J87" s="12" t="n">
        <f aca="false">$B$7</f>
        <v>10</v>
      </c>
      <c r="K87" s="12" t="n">
        <f aca="false">$B$8</f>
        <v>10.2</v>
      </c>
    </row>
    <row r="88" customFormat="false" ht="15" hidden="false" customHeight="true" outlineLevel="0" collapsed="false">
      <c r="D88" s="10" t="n">
        <v>84</v>
      </c>
      <c r="E88" s="11"/>
      <c r="J88" s="12" t="n">
        <f aca="false">$B$7</f>
        <v>10</v>
      </c>
      <c r="K88" s="12" t="n">
        <f aca="false">$B$8</f>
        <v>10.2</v>
      </c>
    </row>
    <row r="89" customFormat="false" ht="15" hidden="false" customHeight="true" outlineLevel="0" collapsed="false">
      <c r="D89" s="10" t="n">
        <v>85</v>
      </c>
      <c r="E89" s="11"/>
      <c r="J89" s="12" t="n">
        <f aca="false">$B$7</f>
        <v>10</v>
      </c>
      <c r="K89" s="12" t="n">
        <f aca="false">$B$8</f>
        <v>10.2</v>
      </c>
    </row>
    <row r="90" customFormat="false" ht="15" hidden="false" customHeight="true" outlineLevel="0" collapsed="false">
      <c r="D90" s="10" t="n">
        <v>86</v>
      </c>
      <c r="E90" s="11"/>
      <c r="J90" s="12" t="n">
        <f aca="false">$B$7</f>
        <v>10</v>
      </c>
      <c r="K90" s="12" t="n">
        <f aca="false">$B$8</f>
        <v>10.2</v>
      </c>
    </row>
    <row r="91" customFormat="false" ht="15" hidden="false" customHeight="true" outlineLevel="0" collapsed="false">
      <c r="D91" s="10" t="n">
        <v>87</v>
      </c>
      <c r="E91" s="11"/>
      <c r="J91" s="12" t="n">
        <f aca="false">$B$7</f>
        <v>10</v>
      </c>
      <c r="K91" s="12" t="n">
        <f aca="false">$B$8</f>
        <v>10.2</v>
      </c>
    </row>
    <row r="92" customFormat="false" ht="15" hidden="false" customHeight="true" outlineLevel="0" collapsed="false">
      <c r="D92" s="10" t="n">
        <v>88</v>
      </c>
      <c r="E92" s="11"/>
      <c r="J92" s="12" t="n">
        <f aca="false">$B$7</f>
        <v>10</v>
      </c>
      <c r="K92" s="12" t="n">
        <f aca="false">$B$8</f>
        <v>10.2</v>
      </c>
    </row>
    <row r="93" customFormat="false" ht="15" hidden="false" customHeight="true" outlineLevel="0" collapsed="false">
      <c r="D93" s="10" t="n">
        <v>89</v>
      </c>
      <c r="E93" s="11"/>
      <c r="J93" s="12" t="n">
        <f aca="false">$B$7</f>
        <v>10</v>
      </c>
      <c r="K93" s="12" t="n">
        <f aca="false">$B$8</f>
        <v>10.2</v>
      </c>
    </row>
    <row r="94" customFormat="false" ht="15" hidden="false" customHeight="true" outlineLevel="0" collapsed="false">
      <c r="D94" s="10" t="n">
        <v>90</v>
      </c>
      <c r="E94" s="11"/>
      <c r="J94" s="12" t="n">
        <f aca="false">$B$7</f>
        <v>10</v>
      </c>
      <c r="K94" s="12" t="n">
        <f aca="false">$B$8</f>
        <v>10.2</v>
      </c>
    </row>
    <row r="95" customFormat="false" ht="15" hidden="false" customHeight="true" outlineLevel="0" collapsed="false">
      <c r="D95" s="10" t="n">
        <v>91</v>
      </c>
      <c r="E95" s="11"/>
      <c r="J95" s="12" t="n">
        <f aca="false">$B$7</f>
        <v>10</v>
      </c>
      <c r="K95" s="12" t="n">
        <f aca="false">$B$8</f>
        <v>10.2</v>
      </c>
    </row>
    <row r="96" customFormat="false" ht="15" hidden="false" customHeight="true" outlineLevel="0" collapsed="false">
      <c r="D96" s="10" t="n">
        <v>92</v>
      </c>
      <c r="E96" s="11"/>
      <c r="J96" s="12" t="n">
        <f aca="false">$B$7</f>
        <v>10</v>
      </c>
      <c r="K96" s="12" t="n">
        <f aca="false">$B$8</f>
        <v>10.2</v>
      </c>
    </row>
    <row r="97" customFormat="false" ht="15" hidden="false" customHeight="true" outlineLevel="0" collapsed="false">
      <c r="D97" s="10" t="n">
        <v>93</v>
      </c>
      <c r="E97" s="11"/>
      <c r="J97" s="12" t="n">
        <f aca="false">$B$7</f>
        <v>10</v>
      </c>
      <c r="K97" s="12" t="n">
        <f aca="false">$B$8</f>
        <v>10.2</v>
      </c>
    </row>
    <row r="98" customFormat="false" ht="15" hidden="false" customHeight="true" outlineLevel="0" collapsed="false">
      <c r="D98" s="10" t="n">
        <v>94</v>
      </c>
      <c r="E98" s="11"/>
      <c r="J98" s="12" t="n">
        <f aca="false">$B$7</f>
        <v>10</v>
      </c>
      <c r="K98" s="12" t="n">
        <f aca="false">$B$8</f>
        <v>10.2</v>
      </c>
    </row>
    <row r="99" customFormat="false" ht="15" hidden="false" customHeight="true" outlineLevel="0" collapsed="false">
      <c r="D99" s="10" t="n">
        <v>95</v>
      </c>
      <c r="E99" s="11"/>
      <c r="J99" s="12" t="n">
        <f aca="false">$B$7</f>
        <v>10</v>
      </c>
      <c r="K99" s="12" t="n">
        <f aca="false">$B$8</f>
        <v>10.2</v>
      </c>
    </row>
    <row r="100" customFormat="false" ht="15" hidden="false" customHeight="true" outlineLevel="0" collapsed="false">
      <c r="D100" s="10" t="n">
        <v>96</v>
      </c>
      <c r="E100" s="11"/>
      <c r="J100" s="12" t="n">
        <f aca="false">$B$7</f>
        <v>10</v>
      </c>
      <c r="K100" s="12" t="n">
        <f aca="false">$B$8</f>
        <v>10.2</v>
      </c>
    </row>
    <row r="101" customFormat="false" ht="15" hidden="false" customHeight="true" outlineLevel="0" collapsed="false">
      <c r="D101" s="10" t="n">
        <v>97</v>
      </c>
      <c r="E101" s="11"/>
      <c r="J101" s="12" t="n">
        <f aca="false">$B$7</f>
        <v>10</v>
      </c>
      <c r="K101" s="12" t="n">
        <f aca="false">$B$8</f>
        <v>10.2</v>
      </c>
    </row>
    <row r="102" customFormat="false" ht="15" hidden="false" customHeight="true" outlineLevel="0" collapsed="false">
      <c r="D102" s="10" t="n">
        <v>98</v>
      </c>
      <c r="E102" s="11"/>
      <c r="J102" s="12" t="n">
        <f aca="false">$B$7</f>
        <v>10</v>
      </c>
      <c r="K102" s="12" t="n">
        <f aca="false">$B$8</f>
        <v>10.2</v>
      </c>
    </row>
    <row r="103" customFormat="false" ht="15" hidden="false" customHeight="true" outlineLevel="0" collapsed="false">
      <c r="D103" s="10" t="n">
        <v>99</v>
      </c>
      <c r="E103" s="11"/>
      <c r="J103" s="12" t="n">
        <f aca="false">$B$7</f>
        <v>10</v>
      </c>
      <c r="K103" s="12" t="n">
        <f aca="false">$B$8</f>
        <v>10.2</v>
      </c>
    </row>
    <row r="104" customFormat="false" ht="15" hidden="false" customHeight="true" outlineLevel="0" collapsed="false">
      <c r="D104" s="10" t="n">
        <v>100</v>
      </c>
      <c r="E104" s="11"/>
      <c r="J104" s="12" t="n">
        <f aca="false">$B$7</f>
        <v>10</v>
      </c>
      <c r="K104" s="12" t="n">
        <f aca="false">$B$8</f>
        <v>10.2</v>
      </c>
    </row>
    <row r="105" customFormat="false" ht="15" hidden="false" customHeight="true" outlineLevel="0" collapsed="false">
      <c r="D105" s="10" t="n">
        <v>101</v>
      </c>
      <c r="E105" s="11"/>
      <c r="J105" s="12" t="n">
        <f aca="false">$B$7</f>
        <v>10</v>
      </c>
      <c r="K105" s="12" t="n">
        <f aca="false">$B$8</f>
        <v>10.2</v>
      </c>
    </row>
    <row r="106" customFormat="false" ht="15" hidden="false" customHeight="true" outlineLevel="0" collapsed="false">
      <c r="D106" s="10" t="n">
        <v>102</v>
      </c>
      <c r="E106" s="11"/>
      <c r="J106" s="12" t="n">
        <f aca="false">$B$7</f>
        <v>10</v>
      </c>
      <c r="K106" s="12" t="n">
        <f aca="false">$B$8</f>
        <v>10.2</v>
      </c>
    </row>
    <row r="107" customFormat="false" ht="15" hidden="false" customHeight="true" outlineLevel="0" collapsed="false">
      <c r="D107" s="10" t="n">
        <v>103</v>
      </c>
      <c r="E107" s="11"/>
      <c r="J107" s="12" t="n">
        <f aca="false">$B$7</f>
        <v>10</v>
      </c>
      <c r="K107" s="12" t="n">
        <f aca="false">$B$8</f>
        <v>10.2</v>
      </c>
    </row>
    <row r="108" customFormat="false" ht="15" hidden="false" customHeight="true" outlineLevel="0" collapsed="false">
      <c r="D108" s="10" t="n">
        <v>104</v>
      </c>
      <c r="E108" s="11"/>
      <c r="J108" s="12" t="n">
        <f aca="false">$B$7</f>
        <v>10</v>
      </c>
      <c r="K108" s="12" t="n">
        <f aca="false">$B$8</f>
        <v>10.2</v>
      </c>
    </row>
    <row r="109" customFormat="false" ht="15" hidden="false" customHeight="true" outlineLevel="0" collapsed="false">
      <c r="D109" s="10" t="n">
        <v>105</v>
      </c>
      <c r="E109" s="11"/>
      <c r="J109" s="12" t="n">
        <f aca="false">$B$7</f>
        <v>10</v>
      </c>
      <c r="K109" s="12" t="n">
        <f aca="false">$B$8</f>
        <v>10.2</v>
      </c>
    </row>
    <row r="110" customFormat="false" ht="15" hidden="false" customHeight="true" outlineLevel="0" collapsed="false">
      <c r="D110" s="10" t="n">
        <v>106</v>
      </c>
      <c r="E110" s="11"/>
      <c r="J110" s="12" t="n">
        <f aca="false">$B$7</f>
        <v>10</v>
      </c>
      <c r="K110" s="12" t="n">
        <f aca="false">$B$8</f>
        <v>10.2</v>
      </c>
    </row>
    <row r="111" customFormat="false" ht="15" hidden="false" customHeight="true" outlineLevel="0" collapsed="false">
      <c r="D111" s="10" t="n">
        <v>107</v>
      </c>
      <c r="E111" s="11"/>
      <c r="J111" s="12" t="n">
        <f aca="false">$B$7</f>
        <v>10</v>
      </c>
      <c r="K111" s="12" t="n">
        <f aca="false">$B$8</f>
        <v>10.2</v>
      </c>
    </row>
    <row r="112" customFormat="false" ht="15" hidden="false" customHeight="true" outlineLevel="0" collapsed="false">
      <c r="D112" s="10" t="n">
        <v>108</v>
      </c>
      <c r="E112" s="11"/>
      <c r="J112" s="12" t="n">
        <f aca="false">$B$7</f>
        <v>10</v>
      </c>
      <c r="K112" s="12" t="n">
        <f aca="false">$B$8</f>
        <v>10.2</v>
      </c>
    </row>
    <row r="113" customFormat="false" ht="15" hidden="false" customHeight="true" outlineLevel="0" collapsed="false">
      <c r="D113" s="10" t="n">
        <v>109</v>
      </c>
      <c r="E113" s="11"/>
      <c r="J113" s="12" t="n">
        <f aca="false">$B$7</f>
        <v>10</v>
      </c>
      <c r="K113" s="12" t="n">
        <f aca="false">$B$8</f>
        <v>10.2</v>
      </c>
    </row>
    <row r="114" customFormat="false" ht="15" hidden="false" customHeight="true" outlineLevel="0" collapsed="false">
      <c r="D114" s="10" t="n">
        <v>110</v>
      </c>
      <c r="E114" s="11"/>
      <c r="J114" s="12" t="n">
        <f aca="false">$B$7</f>
        <v>10</v>
      </c>
      <c r="K114" s="12" t="n">
        <f aca="false">$B$8</f>
        <v>10.2</v>
      </c>
    </row>
    <row r="115" customFormat="false" ht="15" hidden="false" customHeight="true" outlineLevel="0" collapsed="false">
      <c r="D115" s="10" t="n">
        <v>111</v>
      </c>
      <c r="E115" s="11"/>
      <c r="J115" s="12" t="n">
        <f aca="false">$B$7</f>
        <v>10</v>
      </c>
      <c r="K115" s="12" t="n">
        <f aca="false">$B$8</f>
        <v>10.2</v>
      </c>
    </row>
    <row r="116" customFormat="false" ht="15" hidden="false" customHeight="true" outlineLevel="0" collapsed="false">
      <c r="D116" s="10" t="n">
        <v>112</v>
      </c>
      <c r="E116" s="11"/>
      <c r="J116" s="12" t="n">
        <f aca="false">$B$7</f>
        <v>10</v>
      </c>
      <c r="K116" s="12" t="n">
        <f aca="false">$B$8</f>
        <v>10.2</v>
      </c>
    </row>
    <row r="117" customFormat="false" ht="15" hidden="false" customHeight="true" outlineLevel="0" collapsed="false">
      <c r="D117" s="10" t="n">
        <v>113</v>
      </c>
      <c r="E117" s="11"/>
      <c r="J117" s="12" t="n">
        <f aca="false">$B$7</f>
        <v>10</v>
      </c>
      <c r="K117" s="12" t="n">
        <f aca="false">$B$8</f>
        <v>10.2</v>
      </c>
    </row>
    <row r="118" customFormat="false" ht="15" hidden="false" customHeight="true" outlineLevel="0" collapsed="false">
      <c r="D118" s="10" t="n">
        <v>114</v>
      </c>
      <c r="E118" s="11"/>
      <c r="J118" s="12" t="n">
        <f aca="false">$B$7</f>
        <v>10</v>
      </c>
      <c r="K118" s="12" t="n">
        <f aca="false">$B$8</f>
        <v>10.2</v>
      </c>
    </row>
    <row r="119" customFormat="false" ht="15" hidden="false" customHeight="true" outlineLevel="0" collapsed="false">
      <c r="D119" s="10" t="n">
        <v>115</v>
      </c>
      <c r="E119" s="11"/>
      <c r="J119" s="12" t="n">
        <f aca="false">$B$7</f>
        <v>10</v>
      </c>
      <c r="K119" s="12" t="n">
        <f aca="false">$B$8</f>
        <v>10.2</v>
      </c>
    </row>
    <row r="120" customFormat="false" ht="15" hidden="false" customHeight="true" outlineLevel="0" collapsed="false">
      <c r="D120" s="10" t="n">
        <v>116</v>
      </c>
      <c r="E120" s="11"/>
      <c r="J120" s="12" t="n">
        <f aca="false">$B$7</f>
        <v>10</v>
      </c>
      <c r="K120" s="12" t="n">
        <f aca="false">$B$8</f>
        <v>10.2</v>
      </c>
    </row>
    <row r="121" customFormat="false" ht="15" hidden="false" customHeight="true" outlineLevel="0" collapsed="false">
      <c r="D121" s="10" t="n">
        <v>117</v>
      </c>
      <c r="E121" s="11"/>
      <c r="J121" s="12" t="n">
        <f aca="false">$B$7</f>
        <v>10</v>
      </c>
      <c r="K121" s="12" t="n">
        <f aca="false">$B$8</f>
        <v>10.2</v>
      </c>
    </row>
    <row r="122" customFormat="false" ht="15" hidden="false" customHeight="true" outlineLevel="0" collapsed="false">
      <c r="D122" s="10" t="n">
        <v>118</v>
      </c>
      <c r="E122" s="11"/>
      <c r="J122" s="12" t="n">
        <f aca="false">$B$7</f>
        <v>10</v>
      </c>
      <c r="K122" s="12" t="n">
        <f aca="false">$B$8</f>
        <v>10.2</v>
      </c>
    </row>
    <row r="123" customFormat="false" ht="15" hidden="false" customHeight="true" outlineLevel="0" collapsed="false">
      <c r="D123" s="10" t="n">
        <v>119</v>
      </c>
      <c r="E123" s="11"/>
      <c r="J123" s="12" t="n">
        <f aca="false">$B$7</f>
        <v>10</v>
      </c>
      <c r="K123" s="12" t="n">
        <f aca="false">$B$8</f>
        <v>10.2</v>
      </c>
    </row>
    <row r="124" customFormat="false" ht="15" hidden="false" customHeight="true" outlineLevel="0" collapsed="false">
      <c r="D124" s="10" t="n">
        <v>120</v>
      </c>
      <c r="E124" s="11"/>
      <c r="J124" s="12" t="n">
        <f aca="false">$B$7</f>
        <v>10</v>
      </c>
      <c r="K124" s="12" t="n">
        <f aca="false">$B$8</f>
        <v>10.2</v>
      </c>
    </row>
    <row r="125" customFormat="false" ht="15" hidden="false" customHeight="true" outlineLevel="0" collapsed="false">
      <c r="D125" s="10" t="n">
        <v>121</v>
      </c>
      <c r="E125" s="11"/>
      <c r="J125" s="12" t="n">
        <f aca="false">$B$7</f>
        <v>10</v>
      </c>
      <c r="K125" s="12" t="n">
        <f aca="false">$B$8</f>
        <v>10.2</v>
      </c>
    </row>
    <row r="126" customFormat="false" ht="15" hidden="false" customHeight="true" outlineLevel="0" collapsed="false">
      <c r="D126" s="10" t="n">
        <v>122</v>
      </c>
      <c r="E126" s="11"/>
      <c r="J126" s="12" t="n">
        <f aca="false">$B$7</f>
        <v>10</v>
      </c>
      <c r="K126" s="12" t="n">
        <f aca="false">$B$8</f>
        <v>10.2</v>
      </c>
    </row>
    <row r="127" customFormat="false" ht="15" hidden="false" customHeight="true" outlineLevel="0" collapsed="false">
      <c r="D127" s="10" t="n">
        <v>123</v>
      </c>
      <c r="E127" s="11"/>
      <c r="J127" s="12" t="n">
        <f aca="false">$B$7</f>
        <v>10</v>
      </c>
      <c r="K127" s="12" t="n">
        <f aca="false">$B$8</f>
        <v>10.2</v>
      </c>
    </row>
    <row r="128" customFormat="false" ht="15" hidden="false" customHeight="true" outlineLevel="0" collapsed="false">
      <c r="D128" s="10" t="n">
        <v>124</v>
      </c>
      <c r="E128" s="11"/>
      <c r="J128" s="12" t="n">
        <f aca="false">$B$7</f>
        <v>10</v>
      </c>
      <c r="K128" s="12" t="n">
        <f aca="false">$B$8</f>
        <v>10.2</v>
      </c>
    </row>
    <row r="129" customFormat="false" ht="15" hidden="false" customHeight="true" outlineLevel="0" collapsed="false">
      <c r="D129" s="10" t="n">
        <v>125</v>
      </c>
      <c r="E129" s="11"/>
      <c r="J129" s="12" t="n">
        <f aca="false">$B$7</f>
        <v>10</v>
      </c>
      <c r="K129" s="12" t="n">
        <f aca="false">$B$8</f>
        <v>10.2</v>
      </c>
    </row>
    <row r="130" customFormat="false" ht="15" hidden="false" customHeight="true" outlineLevel="0" collapsed="false">
      <c r="D130" s="10" t="n">
        <v>126</v>
      </c>
      <c r="E130" s="11"/>
      <c r="J130" s="12" t="n">
        <f aca="false">$B$7</f>
        <v>10</v>
      </c>
      <c r="K130" s="12" t="n">
        <f aca="false">$B$8</f>
        <v>10.2</v>
      </c>
    </row>
    <row r="131" customFormat="false" ht="15" hidden="false" customHeight="true" outlineLevel="0" collapsed="false">
      <c r="D131" s="10" t="n">
        <v>127</v>
      </c>
      <c r="E131" s="11"/>
      <c r="J131" s="12" t="n">
        <f aca="false">$B$7</f>
        <v>10</v>
      </c>
      <c r="K131" s="12" t="n">
        <f aca="false">$B$8</f>
        <v>10.2</v>
      </c>
    </row>
    <row r="132" customFormat="false" ht="15" hidden="false" customHeight="true" outlineLevel="0" collapsed="false">
      <c r="D132" s="10" t="n">
        <v>128</v>
      </c>
      <c r="E132" s="11"/>
      <c r="J132" s="12" t="n">
        <f aca="false">$B$7</f>
        <v>10</v>
      </c>
      <c r="K132" s="12" t="n">
        <f aca="false">$B$8</f>
        <v>10.2</v>
      </c>
    </row>
    <row r="133" customFormat="false" ht="15" hidden="false" customHeight="true" outlineLevel="0" collapsed="false">
      <c r="D133" s="10" t="n">
        <v>129</v>
      </c>
      <c r="E133" s="11"/>
      <c r="J133" s="12" t="n">
        <f aca="false">$B$7</f>
        <v>10</v>
      </c>
      <c r="K133" s="12" t="n">
        <f aca="false">$B$8</f>
        <v>10.2</v>
      </c>
    </row>
    <row r="134" customFormat="false" ht="15" hidden="false" customHeight="true" outlineLevel="0" collapsed="false">
      <c r="D134" s="10" t="n">
        <v>130</v>
      </c>
      <c r="E134" s="11"/>
      <c r="J134" s="12" t="n">
        <f aca="false">$B$7</f>
        <v>10</v>
      </c>
      <c r="K134" s="12" t="n">
        <f aca="false">$B$8</f>
        <v>10.2</v>
      </c>
    </row>
    <row r="135" customFormat="false" ht="15" hidden="false" customHeight="true" outlineLevel="0" collapsed="false">
      <c r="D135" s="10" t="n">
        <v>131</v>
      </c>
      <c r="E135" s="11"/>
      <c r="J135" s="12" t="n">
        <f aca="false">$B$7</f>
        <v>10</v>
      </c>
      <c r="K135" s="12" t="n">
        <f aca="false">$B$8</f>
        <v>10.2</v>
      </c>
    </row>
    <row r="136" customFormat="false" ht="15" hidden="false" customHeight="true" outlineLevel="0" collapsed="false">
      <c r="D136" s="10" t="n">
        <v>132</v>
      </c>
      <c r="E136" s="11"/>
      <c r="J136" s="12" t="n">
        <f aca="false">$B$7</f>
        <v>10</v>
      </c>
      <c r="K136" s="12" t="n">
        <f aca="false">$B$8</f>
        <v>10.2</v>
      </c>
    </row>
    <row r="137" customFormat="false" ht="15" hidden="false" customHeight="true" outlineLevel="0" collapsed="false">
      <c r="D137" s="10" t="n">
        <v>133</v>
      </c>
      <c r="E137" s="11"/>
      <c r="J137" s="12" t="n">
        <f aca="false">$B$7</f>
        <v>10</v>
      </c>
      <c r="K137" s="12" t="n">
        <f aca="false">$B$8</f>
        <v>10.2</v>
      </c>
    </row>
    <row r="138" customFormat="false" ht="15" hidden="false" customHeight="true" outlineLevel="0" collapsed="false">
      <c r="D138" s="10" t="n">
        <v>134</v>
      </c>
      <c r="E138" s="11"/>
      <c r="J138" s="12" t="n">
        <f aca="false">$B$7</f>
        <v>10</v>
      </c>
      <c r="K138" s="12" t="n">
        <f aca="false">$B$8</f>
        <v>10.2</v>
      </c>
    </row>
    <row r="139" customFormat="false" ht="15" hidden="false" customHeight="true" outlineLevel="0" collapsed="false">
      <c r="D139" s="10" t="n">
        <v>135</v>
      </c>
      <c r="E139" s="11"/>
      <c r="J139" s="12" t="n">
        <f aca="false">$B$7</f>
        <v>10</v>
      </c>
      <c r="K139" s="12" t="n">
        <f aca="false">$B$8</f>
        <v>10.2</v>
      </c>
    </row>
    <row r="140" customFormat="false" ht="15" hidden="false" customHeight="true" outlineLevel="0" collapsed="false">
      <c r="D140" s="10" t="n">
        <v>136</v>
      </c>
      <c r="E140" s="11"/>
      <c r="J140" s="12" t="n">
        <f aca="false">$B$7</f>
        <v>10</v>
      </c>
      <c r="K140" s="12" t="n">
        <f aca="false">$B$8</f>
        <v>10.2</v>
      </c>
    </row>
    <row r="141" customFormat="false" ht="15" hidden="false" customHeight="true" outlineLevel="0" collapsed="false">
      <c r="D141" s="10" t="n">
        <v>137</v>
      </c>
      <c r="E141" s="11"/>
      <c r="J141" s="12" t="n">
        <f aca="false">$B$7</f>
        <v>10</v>
      </c>
      <c r="K141" s="12" t="n">
        <f aca="false">$B$8</f>
        <v>10.2</v>
      </c>
    </row>
    <row r="142" customFormat="false" ht="15" hidden="false" customHeight="true" outlineLevel="0" collapsed="false">
      <c r="D142" s="10" t="n">
        <v>138</v>
      </c>
      <c r="E142" s="11"/>
      <c r="J142" s="12" t="n">
        <f aca="false">$B$7</f>
        <v>10</v>
      </c>
      <c r="K142" s="12" t="n">
        <f aca="false">$B$8</f>
        <v>10.2</v>
      </c>
    </row>
    <row r="143" customFormat="false" ht="15" hidden="false" customHeight="true" outlineLevel="0" collapsed="false">
      <c r="D143" s="10" t="n">
        <v>139</v>
      </c>
      <c r="E143" s="11"/>
      <c r="J143" s="12" t="n">
        <f aca="false">$B$7</f>
        <v>10</v>
      </c>
      <c r="K143" s="12" t="n">
        <f aca="false">$B$8</f>
        <v>10.2</v>
      </c>
    </row>
    <row r="144" customFormat="false" ht="15" hidden="false" customHeight="true" outlineLevel="0" collapsed="false">
      <c r="D144" s="10" t="n">
        <v>140</v>
      </c>
      <c r="E144" s="11"/>
      <c r="J144" s="12" t="n">
        <f aca="false">$B$7</f>
        <v>10</v>
      </c>
      <c r="K144" s="12" t="n">
        <f aca="false">$B$8</f>
        <v>10.2</v>
      </c>
    </row>
    <row r="145" customFormat="false" ht="15" hidden="false" customHeight="true" outlineLevel="0" collapsed="false">
      <c r="D145" s="10" t="n">
        <v>141</v>
      </c>
      <c r="E145" s="11"/>
      <c r="J145" s="12" t="n">
        <f aca="false">$B$7</f>
        <v>10</v>
      </c>
      <c r="K145" s="12" t="n">
        <f aca="false">$B$8</f>
        <v>10.2</v>
      </c>
    </row>
    <row r="146" customFormat="false" ht="15" hidden="false" customHeight="true" outlineLevel="0" collapsed="false">
      <c r="D146" s="10" t="n">
        <v>142</v>
      </c>
      <c r="E146" s="11"/>
      <c r="J146" s="12" t="n">
        <f aca="false">$B$7</f>
        <v>10</v>
      </c>
      <c r="K146" s="12" t="n">
        <f aca="false">$B$8</f>
        <v>10.2</v>
      </c>
    </row>
    <row r="147" customFormat="false" ht="15" hidden="false" customHeight="true" outlineLevel="0" collapsed="false">
      <c r="D147" s="10" t="n">
        <v>143</v>
      </c>
      <c r="E147" s="11"/>
      <c r="J147" s="12" t="n">
        <f aca="false">$B$7</f>
        <v>10</v>
      </c>
      <c r="K147" s="12" t="n">
        <f aca="false">$B$8</f>
        <v>10.2</v>
      </c>
    </row>
    <row r="148" customFormat="false" ht="15" hidden="false" customHeight="true" outlineLevel="0" collapsed="false">
      <c r="D148" s="10" t="n">
        <v>144</v>
      </c>
      <c r="E148" s="11"/>
      <c r="J148" s="12" t="n">
        <f aca="false">$B$7</f>
        <v>10</v>
      </c>
      <c r="K148" s="12" t="n">
        <f aca="false">$B$8</f>
        <v>10.2</v>
      </c>
    </row>
    <row r="149" customFormat="false" ht="15" hidden="false" customHeight="true" outlineLevel="0" collapsed="false">
      <c r="D149" s="10" t="n">
        <v>145</v>
      </c>
      <c r="E149" s="11"/>
      <c r="J149" s="12" t="n">
        <f aca="false">$B$7</f>
        <v>10</v>
      </c>
      <c r="K149" s="12" t="n">
        <f aca="false">$B$8</f>
        <v>10.2</v>
      </c>
    </row>
    <row r="150" customFormat="false" ht="15" hidden="false" customHeight="true" outlineLevel="0" collapsed="false">
      <c r="D150" s="10" t="n">
        <v>146</v>
      </c>
      <c r="E150" s="11"/>
      <c r="J150" s="12" t="n">
        <f aca="false">$B$7</f>
        <v>10</v>
      </c>
      <c r="K150" s="12" t="n">
        <f aca="false">$B$8</f>
        <v>10.2</v>
      </c>
    </row>
    <row r="151" customFormat="false" ht="15" hidden="false" customHeight="true" outlineLevel="0" collapsed="false">
      <c r="D151" s="10" t="n">
        <v>147</v>
      </c>
      <c r="E151" s="11"/>
      <c r="J151" s="12" t="n">
        <f aca="false">$B$7</f>
        <v>10</v>
      </c>
      <c r="K151" s="12" t="n">
        <f aca="false">$B$8</f>
        <v>10.2</v>
      </c>
    </row>
    <row r="152" customFormat="false" ht="15" hidden="false" customHeight="true" outlineLevel="0" collapsed="false">
      <c r="D152" s="10" t="n">
        <v>148</v>
      </c>
      <c r="E152" s="11"/>
      <c r="J152" s="12" t="n">
        <f aca="false">$B$7</f>
        <v>10</v>
      </c>
      <c r="K152" s="12" t="n">
        <f aca="false">$B$8</f>
        <v>10.2</v>
      </c>
    </row>
    <row r="153" customFormat="false" ht="15" hidden="false" customHeight="true" outlineLevel="0" collapsed="false">
      <c r="D153" s="10" t="n">
        <v>149</v>
      </c>
      <c r="E153" s="11"/>
      <c r="J153" s="12" t="n">
        <f aca="false">$B$7</f>
        <v>10</v>
      </c>
      <c r="K153" s="12" t="n">
        <f aca="false">$B$8</f>
        <v>10.2</v>
      </c>
    </row>
    <row r="154" customFormat="false" ht="15" hidden="false" customHeight="true" outlineLevel="0" collapsed="false">
      <c r="D154" s="10" t="n">
        <v>150</v>
      </c>
      <c r="E154" s="11"/>
      <c r="J154" s="12" t="n">
        <f aca="false">$B$7</f>
        <v>10</v>
      </c>
      <c r="K154" s="12" t="n">
        <f aca="false">$B$8</f>
        <v>10.2</v>
      </c>
    </row>
  </sheetData>
  <mergeCells count="9">
    <mergeCell ref="A1:H1"/>
    <mergeCell ref="A2:H2"/>
    <mergeCell ref="B25:B26"/>
    <mergeCell ref="A28:C28"/>
    <mergeCell ref="A29:C29"/>
    <mergeCell ref="A30:C30"/>
    <mergeCell ref="A31:C31"/>
    <mergeCell ref="A32:C32"/>
    <mergeCell ref="A33:C33"/>
  </mergeCells>
  <conditionalFormatting sqref="B25">
    <cfRule type="expression" priority="2" aboveAverage="0" equalAverage="0" bottom="0" percent="0" rank="0" text="" dxfId="0">
      <formula>ISNUMBER(SEARCH("Cumple",B25))</formula>
    </cfRule>
    <cfRule type="expression" priority="3" aboveAverage="0" equalAverage="0" bottom="0" percent="0" rank="0" text="" dxfId="1">
      <formula>OR(ISNUMBER(SEARCH("insuficiente",B25)),ISNUMBER(SEARCH("Capaz,",B25)),ISNUMBER(SEARCH("Faltan",B25)))</formula>
    </cfRule>
    <cfRule type="expression" priority="4" aboveAverage="0" equalAverage="0" bottom="0" percent="0" rank="0" text="" dxfId="2">
      <formula>OR(ISNUMBER(SEARCH("No capaz",B25)),ISNUMBER(SEARCH("fuera",B25)))</formula>
    </cfRule>
  </conditionalFormatting>
  <printOptions headings="false" gridLines="false" gridLinesSet="true" horizontalCentered="false" verticalCentered="false"/>
  <pageMargins left="0.75" right="0.75" top="1" bottom="1" header="0.511811023622047" footer="0.511805555555556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GALGA · galgatech.com&amp;R&amp;8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2026-10-17T14:10:34Z</dcterms:created>
  <dc:creator>GALGA</dc:creator>
  <dc:description/>
  <dc:language>en-US</dc:language>
  <cp:lastModifiedBy/>
  <dcterms:modified xsi:type="dcterms:W3CDTF">2026-10-28T00:07:12Z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