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Vistas" sheetId="3" state="visible" r:id="rId3"/>
    <sheet xmlns:r="http://schemas.openxmlformats.org/officeDocument/2006/relationships" name="Caracteristicas" sheetId="4" state="visible" r:id="rId4"/>
    <sheet xmlns:r="http://schemas.openxmlformats.org/officeDocument/2006/relationships" name="PPAP Dimensional" sheetId="5" state="visible" r:id="rId5"/>
    <sheet xmlns:r="http://schemas.openxmlformats.org/officeDocument/2006/relationships" name="AS9102 Form 3" sheetId="6" state="visible" r:id="rId6"/>
    <sheet xmlns:r="http://schemas.openxmlformats.org/officeDocument/2006/relationships" name="EMPB Maßprüfung" sheetId="7" state="visible" r:id="rId7"/>
    <sheet xmlns:r="http://schemas.openxmlformats.org/officeDocument/2006/relationships" name="Plan de control" sheetId="8" state="visible" r:id="rId8"/>
    <sheet xmlns:r="http://schemas.openxmlformats.org/officeDocument/2006/relationships" name="SCCAF (borrador)" sheetId="9" state="visible" r:id="rId9"/>
    <sheet xmlns:r="http://schemas.openxmlformats.org/officeDocument/2006/relationships" name="Datums" sheetId="10" state="visible" r:id="rId10"/>
    <sheet xmlns:r="http://schemas.openxmlformats.org/officeDocument/2006/relationships" name="Notas generales" sheetId="11" state="visible" r:id="rId11"/>
    <sheet xmlns:r="http://schemas.openxmlformats.org/officeDocument/2006/relationships" name="Cajetin" sheetId="12" state="visible" r:id="rId12"/>
    <sheet xmlns:r="http://schemas.openxmlformats.org/officeDocument/2006/relationships" name="Alertas" sheetId="13" state="visible" r:id="rId13"/>
    <sheet xmlns:r="http://schemas.openxmlformats.org/officeDocument/2006/relationships" name="Evidencias" sheetId="14" state="visible" r:id="rId14"/>
  </sheets>
  <definedNames>
    <definedName name="_xlnm._FilterDatabase" localSheetId="3" hidden="1">'Caracteristicas'!$A$5:$AA$19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6">
    <font>
      <name val="Calibri"/>
      <family val="2"/>
      <color theme="1"/>
      <sz val="11"/>
      <scheme val="minor"/>
    </font>
    <font>
      <name val="Segoe UI"/>
      <b val="1"/>
      <color rgb="001A3C34"/>
      <sz val="14"/>
    </font>
    <font>
      <name val="Segoe UI"/>
      <color rgb="00000000"/>
      <sz val="9"/>
    </font>
    <font>
      <name val="Segoe UI"/>
      <b val="1"/>
      <color rgb="00B3261E"/>
      <sz val="10"/>
    </font>
    <font>
      <name val="Segoe UI"/>
      <b val="1"/>
      <color rgb="00FFFFFF"/>
      <sz val="11"/>
    </font>
    <font>
      <name val="Segoe UI"/>
      <b val="1"/>
      <sz val="10"/>
    </font>
    <font>
      <name val="Segoe UI"/>
      <sz val="10"/>
    </font>
    <font>
      <name val="Segoe UI"/>
      <i val="1"/>
      <sz val="9"/>
    </font>
    <font>
      <name val="Segoe UI"/>
      <b val="1"/>
      <color rgb="001A3C34"/>
      <sz val="13"/>
    </font>
    <font>
      <name val="Segoe UI"/>
      <b val="1"/>
      <color rgb="00FFFFFF"/>
      <sz val="10"/>
    </font>
    <font>
      <name val="Segoe UI"/>
      <color rgb="001A3C34"/>
      <sz val="10"/>
      <u val="single"/>
    </font>
    <font>
      <name val="Segoe UI"/>
      <b val="1"/>
    </font>
    <font>
      <name val="Segoe UI"/>
      <b val="1"/>
      <color rgb="001A3C34"/>
    </font>
    <font>
      <b val="1"/>
      <sz val="14"/>
    </font>
    <font>
      <b val="1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09A1F"/>
      </patternFill>
    </fill>
    <fill>
      <patternFill patternType="solid">
        <fgColor rgb="001A3C34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7ED39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0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3" borderId="2" applyAlignment="1" pivotButton="0" quotePrefix="0" xfId="0">
      <alignment vertical="center" wrapText="1"/>
    </xf>
    <xf numFmtId="0" fontId="10" fillId="5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164" fontId="6" fillId="5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6" fillId="4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omments/comment1.xml><?xml version="1.0" encoding="utf-8"?>
<comments xmlns="http://schemas.openxmlformats.org/spreadsheetml/2006/main">
  <authors>
    <author>GALGA PMI</author>
  </authors>
  <commentList>
    <comment ref="V7" authorId="0" shapeId="0">
      <text>
        <t>GD&amp;T con MMC/LMC: introducir la desviación medida (mm). El tamaño real (Y) se toma de la fila de la cota; sobrescribir si procede. OK si desviación ≤ tolerancia efectiva (zona + bonus).</t>
      </text>
    </comment>
    <comment ref="V10" authorId="0" shapeId="0">
      <text>
        <t>GD&amp;T con MMC/LMC: introducir la desviación medida (mm). El tamaño real (Y) se toma de la fila de la cota; sobrescribir si procede. OK si desviación ≤ tolerancia efectiva (zona + bonus).</t>
      </text>
    </comment>
    <comment ref="V11" authorId="0" shapeId="0">
      <text>
        <t>GD&amp;T: introducir la desviación medida (mm). OK si ≤ zona.</t>
      </text>
    </comment>
    <comment ref="V12" authorId="0" shapeId="0">
      <text>
        <t>GD&amp;T: introducir la desviación medida (mm). OK si ≤ zona.</t>
      </text>
    </comment>
    <comment ref="V14" authorId="0" shapeId="0">
      <text>
        <t>GD&amp;T: introducir la desviación medida (mm). OK si ≤ zona.</t>
      </text>
    </comment>
    <comment ref="V15" authorId="0" shapeId="0">
      <text>
        <t>GD&amp;T: introducir la desviación medida (mm). OK si ≤ zona.</t>
      </text>
    </comment>
    <comment ref="V16" authorId="0" shapeId="0">
      <text>
        <t>Modificador de material: bonus no calculado (cota de tamaño no enlazada). Dentro de zona = OK; fuera, calcular el bonus a mano.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Relationship Type="http://schemas.openxmlformats.org/officeDocument/2006/relationships/image" Target="/xl/media/image5.png" Id="rId4"/></Relationships>
</file>

<file path=xl/drawings/_rels/drawing3.xml.rels><Relationships xmlns="http://schemas.openxmlformats.org/package/2006/relationships"><Relationship Type="http://schemas.openxmlformats.org/officeDocument/2006/relationships/image" Target="/xl/media/image6.png" Id="rId1"/><Relationship Type="http://schemas.openxmlformats.org/officeDocument/2006/relationships/image" Target="/xl/media/image7.png" Id="rId2"/><Relationship Type="http://schemas.openxmlformats.org/officeDocument/2006/relationships/image" Target="/xl/media/image8.png" Id="rId3"/><Relationship Type="http://schemas.openxmlformats.org/officeDocument/2006/relationships/image" Target="/xl/media/image9.png" Id="rId4"/><Relationship Type="http://schemas.openxmlformats.org/officeDocument/2006/relationships/image" Target="/xl/media/image10.png" Id="rId5"/><Relationship Type="http://schemas.openxmlformats.org/officeDocument/2006/relationships/image" Target="/xl/media/image11.png" Id="rId6"/><Relationship Type="http://schemas.openxmlformats.org/officeDocument/2006/relationships/image" Target="/xl/media/image12.png" Id="rId7"/><Relationship Type="http://schemas.openxmlformats.org/officeDocument/2006/relationships/image" Target="/xl/media/image13.png" Id="rId8"/><Relationship Type="http://schemas.openxmlformats.org/officeDocument/2006/relationships/image" Target="/xl/media/image14.png" Id="rId9"/><Relationship Type="http://schemas.openxmlformats.org/officeDocument/2006/relationships/image" Target="/xl/media/image15.png" Id="rId10"/><Relationship Type="http://schemas.openxmlformats.org/officeDocument/2006/relationships/image" Target="/xl/media/image16.png" Id="rId11"/><Relationship Type="http://schemas.openxmlformats.org/officeDocument/2006/relationships/image" Target="/xl/media/image17.png" Id="rId12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6096000" cy="409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</row>
      <rowOff>0</rowOff>
    </from>
    <ext cx="4476750" cy="3009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</row>
      <rowOff>0</rowOff>
    </from>
    <ext cx="4476750" cy="3009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476750" cy="3009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20</row>
      <rowOff>0</rowOff>
    </from>
    <ext cx="4476750" cy="3009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2</row>
      <rowOff>0</rowOff>
    </from>
    <ext cx="365760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2628900" cy="19050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2867025" cy="1905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3971925" cy="19050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50</row>
      <rowOff>0</rowOff>
    </from>
    <ext cx="3752850" cy="19050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62</row>
      <rowOff>0</rowOff>
    </from>
    <ext cx="895350" cy="19050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74</row>
      <rowOff>0</rowOff>
    </from>
    <ext cx="895350" cy="19050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86</row>
      <rowOff>0</rowOff>
    </from>
    <ext cx="895350" cy="19050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98</row>
      <rowOff>0</rowOff>
    </from>
    <ext cx="1428750" cy="19050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110</row>
      <rowOff>0</rowOff>
    </from>
    <ext cx="1428750" cy="19050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122</row>
      <rowOff>0</rowOff>
    </from>
    <ext cx="1428750" cy="19050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134</row>
      <rowOff>0</rowOff>
    </from>
    <ext cx="5905500" cy="990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DEMO-0001-A_PMI_3D.html#globo=1" TargetMode="External" Id="rId1"/><Relationship Type="http://schemas.openxmlformats.org/officeDocument/2006/relationships/hyperlink" Target="DEMO-0001-A_PMI_3D.html#globo=2" TargetMode="External" Id="rId2"/><Relationship Type="http://schemas.openxmlformats.org/officeDocument/2006/relationships/hyperlink" Target="DEMO-0001-A_PMI_3D.html#globo=3" TargetMode="External" Id="rId3"/><Relationship Type="http://schemas.openxmlformats.org/officeDocument/2006/relationships/hyperlink" Target="DEMO-0001-A_PMI_3D.html#globo=4" TargetMode="External" Id="rId4"/><Relationship Type="http://schemas.openxmlformats.org/officeDocument/2006/relationships/hyperlink" Target="DEMO-0001-A_PMI_3D.html#globo=5" TargetMode="External" Id="rId5"/><Relationship Type="http://schemas.openxmlformats.org/officeDocument/2006/relationships/hyperlink" Target="DEMO-0001-A_PMI_3D.html#globo=6" TargetMode="External" Id="rId6"/><Relationship Type="http://schemas.openxmlformats.org/officeDocument/2006/relationships/hyperlink" Target="DEMO-0001-A_PMI_3D.html#globo=7" TargetMode="External" Id="rId7"/><Relationship Type="http://schemas.openxmlformats.org/officeDocument/2006/relationships/hyperlink" Target="DEMO-0001-A_PMI_3D.html#globo=8" TargetMode="External" Id="rId8"/><Relationship Type="http://schemas.openxmlformats.org/officeDocument/2006/relationships/hyperlink" Target="DEMO-0001-A_PMI_3D.html#globo=9" TargetMode="External" Id="rId9"/><Relationship Type="http://schemas.openxmlformats.org/officeDocument/2006/relationships/hyperlink" Target="DEMO-0001-A_PMI_3D.html#globo=10" TargetMode="External" Id="rId10"/><Relationship Type="http://schemas.openxmlformats.org/officeDocument/2006/relationships/hyperlink" Target="DEMO-0001-A_PMI_3D.html#globo=11" TargetMode="External" Id="rId11"/><Relationship Type="http://schemas.openxmlformats.org/officeDocument/2006/relationships/hyperlink" Target="DEMO-0001-A_PMI_3D.html#globo=12" TargetMode="External" Id="rId12"/><Relationship Type="http://schemas.openxmlformats.org/officeDocument/2006/relationships/hyperlink" Target="DEMO-0001-A_PMI_3D.html#globo=13" TargetMode="External" Id="rId13"/><Relationship Type="http://schemas.openxmlformats.org/officeDocument/2006/relationships/hyperlink" Target="DEMO-0001-A_PMI_3D.html#globo=14" TargetMode="External" Id="rId14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1" t="inlineStr">
        <is>
          <t>Cómo usar este Excel</t>
        </is>
      </c>
    </row>
    <row r="3">
      <c r="A3" s="2" t="inlineStr">
        <is>
          <t>Hojas</t>
        </is>
      </c>
    </row>
    <row r="4">
      <c r="A4" s="3" t="inlineStr">
        <is>
          <t>Resumen</t>
        </is>
      </c>
      <c r="B4" s="4" t="inlineStr">
        <is>
          <t>Datos de la pieza, material, peso y estado de la validación.</t>
        </is>
      </c>
    </row>
    <row r="5">
      <c r="A5" s="3" t="inlineStr">
        <is>
          <t>Características</t>
        </is>
      </c>
      <c r="B5" s="4" t="inlineStr">
        <is>
          <t>La lista completa: aquí se trabaja y se anotan las medidas.</t>
        </is>
      </c>
    </row>
    <row r="6">
      <c r="A6" s="3" t="inlineStr">
        <is>
          <t>PPAP Dimensional · AS9102 · Plan de control · SCCAF</t>
        </is>
      </c>
      <c r="B6" s="4" t="inlineStr">
        <is>
          <t>Formatos de entrega ya rellenados con la misma numeración.</t>
        </is>
      </c>
    </row>
    <row r="7">
      <c r="A7" s="3" t="inlineStr">
        <is>
          <t>Datums · Notas · Cajetín</t>
        </is>
      </c>
      <c r="B7" s="4" t="inlineStr">
        <is>
          <t>Referencias, notas generales y datos del cajetín del cliente.</t>
        </is>
      </c>
    </row>
    <row r="8">
      <c r="A8" s="3" t="inlineStr">
        <is>
          <t>Alertas · Evidencias</t>
        </is>
      </c>
      <c r="B8" s="4" t="inlineStr">
        <is>
          <t>Lo que hay que confirmar con el cliente y de dónde sale cada dato.</t>
        </is>
      </c>
    </row>
    <row r="10">
      <c r="A10" s="2" t="inlineStr">
        <is>
          <t>Columnas y términos</t>
        </is>
      </c>
    </row>
    <row r="11" ht="32" customHeight="1">
      <c r="A11" s="5" t="inlineStr">
        <is>
          <t>Nº (globo)</t>
        </is>
      </c>
      <c r="B11" s="4" t="inlineStr">
        <is>
          <t>El número de cada característica. Es el mismo en el PDF, el visor 3D, el Excel y el QIF, y se conserva cuando llega un nuevo nivel del modelo: las nuevas toman el siguiente número libre y los números eliminados no se reutilizan.</t>
        </is>
      </c>
    </row>
    <row r="12" ht="32" customHeight="1">
      <c r="A12" s="5" t="inlineStr">
        <is>
          <t>Tipo</t>
        </is>
      </c>
      <c r="B12" s="4" t="inlineStr">
        <is>
          <t>Dimensional = una cota con tolerancia. GD&amp;T = una tolerancia geométrica (posición, perfil, planitud…). Requisito de nota = una exigencia escrita en las notas generales.</t>
        </is>
      </c>
    </row>
    <row r="13" ht="32" customHeight="1">
      <c r="A13" s="5" t="inlineStr">
        <is>
          <t>Especificación · LSL · USL</t>
        </is>
      </c>
      <c r="B13" s="4" t="inlineStr">
        <is>
          <t>Lo que pide el cliente y sus límites inferior (LSL) y superior (USL). Una medida dentro de los límites es conforme.</t>
        </is>
      </c>
    </row>
    <row r="14" ht="32" customHeight="1">
      <c r="A14" s="5" t="inlineStr">
        <is>
          <t>Ⓜ (máximo material)</t>
        </is>
      </c>
      <c r="B14" s="4" t="inlineStr">
        <is>
          <t>La tolerancia crece cuando el agujero o tetón se aleja de su tamaño de máximo material (bonus). Es la condición típica para calibrar con pasadores fijos.</t>
        </is>
      </c>
    </row>
    <row r="15" ht="32" customHeight="1">
      <c r="A15" s="5" t="inlineStr">
        <is>
          <t>Datums A | B | C</t>
        </is>
      </c>
      <c r="B15" s="4" t="inlineStr">
        <is>
          <t>El sistema de referencia desde el que se mide: dónde se apoya y se centra la pieza. Sus coordenadas están en mm, en el sistema del CAD.</t>
        </is>
      </c>
    </row>
    <row r="16" ht="32" customHeight="1">
      <c r="A16" s="5" t="inlineStr">
        <is>
          <t>Origen</t>
        </is>
      </c>
      <c r="B16" s="4" t="inlineStr">
        <is>
          <t>Modelo = leído del PMI del 3D del cliente, sin transcribir. Nota = sacado del texto de las notas generales.</t>
        </is>
      </c>
    </row>
    <row r="17" ht="32" customHeight="1">
      <c r="A17" s="5" t="inlineStr">
        <is>
          <t>Revisar</t>
        </is>
      </c>
      <c r="B17" s="4" t="inlineStr">
        <is>
          <t>El sistema ha encontrado algo incoherente (por ejemplo, el texto de la cota no coincide con el modelo). Confírmalo con el cliente antes de usar esa característica.</t>
        </is>
      </c>
    </row>
    <row r="18" ht="32" customHeight="1">
      <c r="A18" s="5" t="inlineStr">
        <is>
          <t>Medido · Resultado</t>
        </is>
      </c>
      <c r="B18" s="4" t="inlineStr">
        <is>
          <t>Columnas para metrología. En el Excel, al escribir la medida el resultado OK / NOK se calcula solo.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ED39E"/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6" t="inlineStr">
        <is>
          <t>DEMO-0001-A · SOPORTE DEMO — Lista de características</t>
        </is>
      </c>
    </row>
    <row r="2">
      <c r="A2" s="7" t="inlineStr">
        <is>
          <t>Generado por GALGA PMI v0.24.3 el 2026-10-27T22:51:41 desde DEMO-0001-A (pieza sintética) (Demo GALGA PMI · sin datos de cliente). Proceso local, sin envío de datos.</t>
        </is>
      </c>
    </row>
    <row r="3">
      <c r="A3" s="8" t="inlineStr">
        <is>
          <t>BORRADOR — no apto como registro PPAP/FAI hasta su verificación y aprobación por Calidad</t>
        </is>
      </c>
    </row>
    <row r="4"/>
    <row r="5">
      <c r="A5" s="9" t="inlineStr">
        <is>
          <t>SALUD DEL PMI: ÁMBAR · PDF 3D: PMI leído de las anotaciones dibujadas</t>
        </is>
      </c>
    </row>
    <row r="6"/>
    <row r="7">
      <c r="A7" s="10" t="inlineStr">
        <is>
          <t>Pieza</t>
        </is>
      </c>
      <c r="B7" s="11" t="inlineStr">
        <is>
          <t>DEMO-0001-A</t>
        </is>
      </c>
    </row>
    <row r="8">
      <c r="A8" s="10" t="inlineStr">
        <is>
          <t>Denominación</t>
        </is>
      </c>
      <c r="B8" s="11" t="inlineStr">
        <is>
          <t>SOPORTE DEMO</t>
        </is>
      </c>
    </row>
    <row r="9">
      <c r="A9" s="10" t="inlineStr">
        <is>
          <t>Plano / referencia</t>
        </is>
      </c>
      <c r="B9" s="11" t="inlineStr">
        <is>
          <t>DEMO-OO001-A</t>
        </is>
      </c>
    </row>
    <row r="10">
      <c r="A10" s="10" t="inlineStr">
        <is>
          <t>Características (globos)</t>
        </is>
      </c>
      <c r="B10" s="11" t="n">
        <v>14</v>
      </c>
    </row>
    <row r="11">
      <c r="A11" s="10" t="inlineStr">
        <is>
          <t xml:space="preserve">  · GD&amp;T en modelo</t>
        </is>
      </c>
      <c r="B11" s="11" t="n">
        <v>5</v>
      </c>
    </row>
    <row r="12">
      <c r="A12" s="10" t="inlineStr">
        <is>
          <t xml:space="preserve">  · Dimensionales</t>
        </is>
      </c>
      <c r="B12" s="11" t="n">
        <v>4</v>
      </c>
    </row>
    <row r="13">
      <c r="A13" s="10" t="inlineStr">
        <is>
          <t xml:space="preserve">  · Tolerancias generales (UOS)</t>
        </is>
      </c>
      <c r="B13" s="11" t="n">
        <v>2</v>
      </c>
    </row>
    <row r="14">
      <c r="A14" s="10" t="inlineStr">
        <is>
          <t xml:space="preserve">  · Requisitos de notas</t>
        </is>
      </c>
      <c r="B14" s="11" t="n">
        <v>3</v>
      </c>
    </row>
    <row r="15">
      <c r="A15" s="10" t="inlineStr">
        <is>
          <t>Pendientes de revisión</t>
        </is>
      </c>
      <c r="B15" s="11" t="n">
        <v>4</v>
      </c>
    </row>
    <row r="16">
      <c r="A16" s="10" t="inlineStr">
        <is>
          <t>PMI procesados</t>
        </is>
      </c>
      <c r="B16" s="11" t="n">
        <v>14</v>
      </c>
    </row>
    <row r="17">
      <c r="A17" s="10" t="inlineStr">
        <is>
          <t>Notas generales</t>
        </is>
      </c>
      <c r="B17" s="11" t="n">
        <v>8</v>
      </c>
    </row>
    <row r="18">
      <c r="A18" s="10" t="inlineStr">
        <is>
          <t>Alertas</t>
        </is>
      </c>
      <c r="B18" s="11" t="n">
        <v>4</v>
      </c>
    </row>
    <row r="19">
      <c r="A19" s="10" t="inlineStr">
        <is>
          <t>Tiempo de proceso (s)</t>
        </is>
      </c>
      <c r="B19" s="11" t="n">
        <v>27.6</v>
      </c>
    </row>
    <row r="20">
      <c r="A20" s="10" t="inlineStr">
        <is>
          <t>Huella SHA-256 del fichero</t>
        </is>
      </c>
      <c r="B20" s="11" t="inlineStr">
        <is>
          <t>0000000000000000000000000000000000000000000000000000000000000000</t>
        </is>
      </c>
    </row>
    <row r="21">
      <c r="A21" s="10" t="inlineStr">
        <is>
          <t>Material (marcado ISO 1043)</t>
        </is>
      </c>
      <c r="B21" s="11" t="inlineStr">
        <is>
          <t>—</t>
        </is>
      </c>
    </row>
    <row r="22">
      <c r="A22" s="10" t="inlineStr">
        <is>
          <t>Volumen del modelo (cm³)</t>
        </is>
      </c>
      <c r="B22" s="11" t="n">
        <v>4.07</v>
      </c>
    </row>
    <row r="23">
      <c r="A23" s="10" t="inlineStr">
        <is>
          <t>Peso teórico (g)</t>
        </is>
      </c>
      <c r="B23" s="11" t="inlineStr">
        <is>
          <t>sin material en el modelo</t>
        </is>
      </c>
    </row>
    <row r="24">
      <c r="A24" s="10" t="inlineStr">
        <is>
          <t>Envolvente L × A × H (mm)</t>
        </is>
      </c>
      <c r="B24" s="11" t="inlineStr">
        <is>
          <t>70 × 45 × 4</t>
        </is>
      </c>
    </row>
    <row r="25">
      <c r="A25" s="10" t="inlineStr">
        <is>
          <t>Área proyectada máx. (cm²)</t>
        </is>
      </c>
      <c r="B25" s="11" t="n">
        <v>30.5</v>
      </c>
    </row>
    <row r="26">
      <c r="A26" s="10" t="inlineStr">
        <is>
          <t>Fuerza de cierre orientativa (t)</t>
        </is>
      </c>
      <c r="B26" s="11" t="inlineStr">
        <is>
          <t>9.1 – 15.2 (300–500 bar)</t>
        </is>
      </c>
    </row>
    <row r="27"/>
    <row r="28">
      <c r="A28" s="12" t="inlineStr">
        <is>
          <t>Leyenda: celdas amarillas = a rellenar por Calidad; filas ámbar = revisar lectura automática.</t>
        </is>
      </c>
    </row>
    <row r="29"/>
    <row r="30">
      <c r="A30" s="12" t="inlineStr">
        <is>
          <t>La pieza con sus globos: el número de cada globo es el de la lista de características.</t>
        </is>
      </c>
    </row>
  </sheetData>
  <mergeCells count="1">
    <mergeCell ref="A5:F5"/>
  </mergeCells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A3C34"/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</cols>
  <sheetData>
    <row r="1">
      <c r="A1" s="13" t="inlineStr">
        <is>
          <t>DEMO-0001-A · Vistas de la pieza</t>
        </is>
      </c>
    </row>
    <row r="2">
      <c r="A2" s="10" t="inlineStr">
        <is>
          <t>Frontal (X)</t>
        </is>
      </c>
      <c r="I2" s="10" t="inlineStr">
        <is>
          <t>Lateral (Y)</t>
        </is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>
      <c r="A20" s="10" t="inlineStr">
        <is>
          <t>Superior (Z)</t>
        </is>
      </c>
      <c r="I20" s="10" t="inlineStr">
        <is>
          <t>Isométrica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A3C34"/>
    <outlinePr summaryBelow="1" summaryRight="1"/>
    <pageSetUpPr/>
  </sheetPr>
  <dimension ref="A1:AA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13" customWidth="1" min="3" max="3"/>
    <col width="30" customWidth="1" min="4" max="4"/>
    <col width="9" customWidth="1" min="5" max="5"/>
    <col width="8" customWidth="1" min="6" max="6"/>
    <col width="8" customWidth="1" min="7" max="7"/>
    <col width="9" customWidth="1" min="8" max="8"/>
    <col width="9" customWidth="1" min="9" max="9"/>
    <col width="9" customWidth="1" min="10" max="10"/>
    <col width="10" customWidth="1" min="11" max="11"/>
    <col width="8" customWidth="1" min="12" max="12"/>
    <col width="8" customWidth="1" min="13" max="13"/>
    <col width="8" customWidth="1" min="14" max="14"/>
    <col width="8" customWidth="1" min="15" max="15"/>
    <col width="40" customWidth="1" min="16" max="16"/>
    <col width="8" customWidth="1" min="17" max="17"/>
    <col width="8" customWidth="1" min="18" max="18"/>
    <col width="8" customWidth="1" min="19" max="19"/>
    <col width="22" customWidth="1" min="20" max="20"/>
    <col width="22" customWidth="1" min="21" max="21"/>
    <col width="11" customWidth="1" min="22" max="22"/>
    <col width="11" customWidth="1" min="23" max="23"/>
    <col width="40" customWidth="1" min="24" max="24"/>
    <col width="11" customWidth="1" min="25" max="25"/>
    <col width="9" customWidth="1" min="26" max="26"/>
    <col width="10" customWidth="1" min="27" max="27"/>
  </cols>
  <sheetData>
    <row r="1">
      <c r="A1" s="6" t="inlineStr">
        <is>
          <t>DEMO-0001-A · SOPORTE DEMO — Lista de características</t>
        </is>
      </c>
    </row>
    <row r="2">
      <c r="A2" s="7" t="inlineStr">
        <is>
          <t>Generado por GALGA PMI v0.24.3 el 2026-10-27T22:51:41 desde DEMO-0001-A (pieza sintética) (Demo GALGA PMI · sin datos de cliente). Proceso local, sin envío de datos.</t>
        </is>
      </c>
    </row>
    <row r="3">
      <c r="A3" s="8" t="inlineStr">
        <is>
          <t>BORRADOR — no apto como registro PPAP/FAI hasta su verificación y aprobación por Calidad</t>
        </is>
      </c>
    </row>
    <row r="4"/>
    <row r="5">
      <c r="A5" s="14" t="inlineStr">
        <is>
          <t>Globo</t>
        </is>
      </c>
      <c r="B5" s="14" t="inlineStr">
        <is>
          <t>Origen (PMI)</t>
        </is>
      </c>
      <c r="C5" s="14" t="inlineStr">
        <is>
          <t>Tipo</t>
        </is>
      </c>
      <c r="D5" s="14" t="inlineStr">
        <is>
          <t>Característica</t>
        </is>
      </c>
      <c r="E5" s="14" t="inlineStr">
        <is>
          <t>Nominal (mm)</t>
        </is>
      </c>
      <c r="F5" s="14" t="inlineStr">
        <is>
          <t>Tol. inf. (mm)</t>
        </is>
      </c>
      <c r="G5" s="14" t="inlineStr">
        <is>
          <t>Tol. sup. (mm)</t>
        </is>
      </c>
      <c r="H5" s="14" t="inlineStr">
        <is>
          <t>LIE (mm)</t>
        </is>
      </c>
      <c r="I5" s="14" t="inlineStr">
        <is>
          <t>LSE (mm)</t>
        </is>
      </c>
      <c r="J5" s="14" t="inlineStr">
        <is>
          <t>Zona geom. (mm)</t>
        </is>
      </c>
      <c r="K5" s="14" t="inlineStr">
        <is>
          <t>Modif.</t>
        </is>
      </c>
      <c r="L5" s="14" t="inlineStr">
        <is>
          <t>Nº lugares</t>
        </is>
      </c>
      <c r="M5" s="14" t="inlineStr">
        <is>
          <t>Datum 1</t>
        </is>
      </c>
      <c r="N5" s="14" t="inlineStr">
        <is>
          <t>Datum 2</t>
        </is>
      </c>
      <c r="O5" s="14" t="inlineStr">
        <is>
          <t>Datum 3</t>
        </is>
      </c>
      <c r="P5" s="14" t="inlineStr">
        <is>
          <t>Texto asociado</t>
        </is>
      </c>
      <c r="Q5" s="14" t="inlineStr">
        <is>
          <t>X (mm)</t>
        </is>
      </c>
      <c r="R5" s="14" t="inlineStr">
        <is>
          <t>Y (mm)</t>
        </is>
      </c>
      <c r="S5" s="14" t="inlineStr">
        <is>
          <t>Z (mm)</t>
        </is>
      </c>
      <c r="T5" s="14" t="inlineStr">
        <is>
          <t>Estado lectura</t>
        </is>
      </c>
      <c r="U5" s="14" t="inlineStr">
        <is>
          <t>Método de medición</t>
        </is>
      </c>
      <c r="V5" s="14" t="inlineStr">
        <is>
          <t>Valor medido (mm)</t>
        </is>
      </c>
      <c r="W5" s="14" t="inlineStr">
        <is>
          <t>Resultado</t>
        </is>
      </c>
      <c r="X5" s="14" t="inlineStr">
        <is>
          <t>Observaciones</t>
        </is>
      </c>
      <c r="Y5" s="14" t="inlineStr">
        <is>
          <t>Tamaño real (MMC) (mm)</t>
        </is>
      </c>
      <c r="Z5" s="14" t="inlineStr">
        <is>
          <t>Bonus (mm)</t>
        </is>
      </c>
      <c r="AA5" s="14" t="inlineStr">
        <is>
          <t>Tol. efectiva (mm)</t>
        </is>
      </c>
    </row>
    <row r="6">
      <c r="A6" s="15" t="n">
        <v>1</v>
      </c>
      <c r="B6" s="16" t="inlineStr">
        <is>
          <t>Geometrical Tolerance.1</t>
        </is>
      </c>
      <c r="C6" s="16" t="inlineStr">
        <is>
          <t>Dimensional</t>
        </is>
      </c>
      <c r="D6" s="16" t="inlineStr">
        <is>
          <t>Diámetro Ø</t>
        </is>
      </c>
      <c r="E6" s="17" t="n">
        <v>8</v>
      </c>
      <c r="F6" s="17" t="n">
        <v>-0.1</v>
      </c>
      <c r="G6" s="17" t="n">
        <v>0.1</v>
      </c>
      <c r="H6" s="17">
        <f>E6+F6</f>
        <v/>
      </c>
      <c r="I6" s="17">
        <f>E6+G6</f>
        <v/>
      </c>
      <c r="J6" s="17" t="n"/>
      <c r="K6" s="16" t="n"/>
      <c r="L6" s="16" t="n">
        <v>2</v>
      </c>
      <c r="M6" s="16" t="inlineStr"/>
      <c r="N6" s="16" t="inlineStr"/>
      <c r="O6" s="16" t="inlineStr"/>
      <c r="P6" s="16" t="inlineStr">
        <is>
          <t>2X Ø8±0,1</t>
        </is>
      </c>
      <c r="Q6" s="16" t="n">
        <v>25</v>
      </c>
      <c r="R6" s="16" t="n">
        <v>20</v>
      </c>
      <c r="S6" s="16" t="n">
        <v>22</v>
      </c>
      <c r="T6" s="16" t="inlineStr">
        <is>
          <t>REVISAR: cota interpretada: «2X O8+0,1» → «2X Ø8±0,1»</t>
        </is>
      </c>
      <c r="U6" s="18" t="inlineStr"/>
      <c r="V6" s="19" t="n"/>
      <c r="W6" s="20">
        <f>IF(V6="","",IF(AND(V6&gt;=H6,V6&lt;=I6),"OK","NOK"))</f>
        <v/>
      </c>
      <c r="X6" s="20" t="inlineStr"/>
      <c r="Y6" s="20" t="n"/>
      <c r="Z6" s="20" t="n"/>
      <c r="AA6" s="20" t="n"/>
    </row>
    <row r="7">
      <c r="A7" s="21" t="n">
        <v>2</v>
      </c>
      <c r="B7" s="22" t="inlineStr">
        <is>
          <t>Geometrical Tolerance.1</t>
        </is>
      </c>
      <c r="C7" s="22" t="inlineStr">
        <is>
          <t>GD&amp;T</t>
        </is>
      </c>
      <c r="D7" s="22" t="inlineStr">
        <is>
          <t>⌖ Posición</t>
        </is>
      </c>
      <c r="E7" s="23" t="n"/>
      <c r="F7" s="23" t="n"/>
      <c r="G7" s="23" t="n"/>
      <c r="H7" s="23" t="n"/>
      <c r="I7" s="23" t="n"/>
      <c r="J7" s="23" t="n">
        <v>0.3</v>
      </c>
      <c r="K7" s="20" t="inlineStr">
        <is>
          <t>(M)</t>
        </is>
      </c>
      <c r="L7" s="20" t="n">
        <v>2</v>
      </c>
      <c r="M7" s="20" t="inlineStr">
        <is>
          <t>A</t>
        </is>
      </c>
      <c r="N7" s="20" t="inlineStr">
        <is>
          <t>B</t>
        </is>
      </c>
      <c r="O7" s="20" t="inlineStr">
        <is>
          <t>C</t>
        </is>
      </c>
      <c r="P7" s="20" t="inlineStr"/>
      <c r="Q7" s="20" t="n">
        <v>25</v>
      </c>
      <c r="R7" s="20" t="n">
        <v>20</v>
      </c>
      <c r="S7" s="20" t="n">
        <v>22</v>
      </c>
      <c r="T7" s="20" t="inlineStr">
        <is>
          <t>OK automático</t>
        </is>
      </c>
      <c r="U7" s="18" t="inlineStr"/>
      <c r="V7" s="19" t="n"/>
      <c r="W7" s="20">
        <f>IF(V7="","",IF(V7&lt;=AA7,"OK","NOK"))</f>
        <v/>
      </c>
      <c r="X7" s="20" t="inlineStr">
        <is>
          <t>Bonus MMC: tamaño del globo 1, MMC = 7.9; elemento interno supuesto (agujero/colisa).</t>
        </is>
      </c>
      <c r="Y7" s="19">
        <f>IF(V6="","",V6)</f>
        <v/>
      </c>
      <c r="Z7" s="23">
        <f>IF(Y7="","",MAX(0,(Y7-7.9)))</f>
        <v/>
      </c>
      <c r="AA7" s="23">
        <f>J7+IF(Z7="",0,Z7)</f>
        <v/>
      </c>
    </row>
    <row r="8">
      <c r="A8" s="15" t="n">
        <v>3</v>
      </c>
      <c r="B8" s="16" t="inlineStr">
        <is>
          <t>Geometrical Tolerance.2</t>
        </is>
      </c>
      <c r="C8" s="16" t="inlineStr">
        <is>
          <t>Dimensional</t>
        </is>
      </c>
      <c r="D8" s="16" t="inlineStr">
        <is>
          <t>Anchura</t>
        </is>
      </c>
      <c r="E8" s="17" t="n">
        <v>6</v>
      </c>
      <c r="F8" s="17" t="n">
        <v>-0.1</v>
      </c>
      <c r="G8" s="17" t="n">
        <v>0.1</v>
      </c>
      <c r="H8" s="17">
        <f>E8+F8</f>
        <v/>
      </c>
      <c r="I8" s="17">
        <f>E8+G8</f>
        <v/>
      </c>
      <c r="J8" s="17" t="n"/>
      <c r="K8" s="16" t="n"/>
      <c r="L8" s="16" t="n"/>
      <c r="M8" s="16" t="inlineStr"/>
      <c r="N8" s="16" t="inlineStr"/>
      <c r="O8" s="16" t="inlineStr"/>
      <c r="P8" s="16" t="inlineStr">
        <is>
          <t>6±0,1 x 14±0,2</t>
        </is>
      </c>
      <c r="Q8" s="16" t="n">
        <v>90</v>
      </c>
      <c r="R8" s="16" t="n">
        <v>35</v>
      </c>
      <c r="S8" s="16" t="n">
        <v>18</v>
      </c>
      <c r="T8" s="16" t="inlineStr">
        <is>
          <t>REVISAR: cota interpretada: «6+0,1 x 14+0,2» → «6±0,1 x 14±0,2»</t>
        </is>
      </c>
      <c r="U8" s="18" t="inlineStr"/>
      <c r="V8" s="19" t="n"/>
      <c r="W8" s="20">
        <f>IF(V8="","",IF(AND(V8&gt;=H8,V8&lt;=I8),"OK","NOK"))</f>
        <v/>
      </c>
      <c r="X8" s="20" t="inlineStr">
        <is>
          <t>Elemento del datum A (por proximidad, confirmar).</t>
        </is>
      </c>
      <c r="Y8" s="20" t="n"/>
      <c r="Z8" s="20" t="n"/>
      <c r="AA8" s="20" t="n"/>
    </row>
    <row r="9">
      <c r="A9" s="15" t="n">
        <v>4</v>
      </c>
      <c r="B9" s="16" t="inlineStr">
        <is>
          <t>Geometrical Tolerance.2</t>
        </is>
      </c>
      <c r="C9" s="16" t="inlineStr">
        <is>
          <t>Dimensional</t>
        </is>
      </c>
      <c r="D9" s="16" t="inlineStr">
        <is>
          <t>Longitud</t>
        </is>
      </c>
      <c r="E9" s="17" t="n">
        <v>14</v>
      </c>
      <c r="F9" s="17" t="n">
        <v>-0.2</v>
      </c>
      <c r="G9" s="17" t="n">
        <v>0.2</v>
      </c>
      <c r="H9" s="17">
        <f>E9+F9</f>
        <v/>
      </c>
      <c r="I9" s="17">
        <f>E9+G9</f>
        <v/>
      </c>
      <c r="J9" s="17" t="n"/>
      <c r="K9" s="16" t="n"/>
      <c r="L9" s="16" t="n"/>
      <c r="M9" s="16" t="inlineStr"/>
      <c r="N9" s="16" t="inlineStr"/>
      <c r="O9" s="16" t="inlineStr"/>
      <c r="P9" s="16" t="inlineStr">
        <is>
          <t>6±0,1 x 14±0,2</t>
        </is>
      </c>
      <c r="Q9" s="16" t="n">
        <v>90</v>
      </c>
      <c r="R9" s="16" t="n">
        <v>35</v>
      </c>
      <c r="S9" s="16" t="n">
        <v>18</v>
      </c>
      <c r="T9" s="16" t="inlineStr">
        <is>
          <t>REVISAR: cota interpretada: «6+0,1 x 14+0,2» → «6±0,1 x 14±0,2»</t>
        </is>
      </c>
      <c r="U9" s="18" t="inlineStr"/>
      <c r="V9" s="19" t="n"/>
      <c r="W9" s="20">
        <f>IF(V9="","",IF(AND(V9&gt;=H9,V9&lt;=I9),"OK","NOK"))</f>
        <v/>
      </c>
      <c r="X9" s="20" t="inlineStr">
        <is>
          <t>Elemento del datum A (por proximidad, confirmar).</t>
        </is>
      </c>
      <c r="Y9" s="20" t="n"/>
      <c r="Z9" s="20" t="n"/>
      <c r="AA9" s="20" t="n"/>
    </row>
    <row r="10">
      <c r="A10" s="21" t="n">
        <v>5</v>
      </c>
      <c r="B10" s="22" t="inlineStr">
        <is>
          <t>Geometrical Tolerance.2</t>
        </is>
      </c>
      <c r="C10" s="22" t="inlineStr">
        <is>
          <t>GD&amp;T</t>
        </is>
      </c>
      <c r="D10" s="22" t="inlineStr">
        <is>
          <t>⌖ Posición</t>
        </is>
      </c>
      <c r="E10" s="23" t="n"/>
      <c r="F10" s="23" t="n"/>
      <c r="G10" s="23" t="n"/>
      <c r="H10" s="23" t="n"/>
      <c r="I10" s="23" t="n"/>
      <c r="J10" s="23" t="n">
        <v>0.5</v>
      </c>
      <c r="K10" s="20" t="inlineStr">
        <is>
          <t>(M)</t>
        </is>
      </c>
      <c r="L10" s="20" t="n"/>
      <c r="M10" s="20" t="inlineStr">
        <is>
          <t>A</t>
        </is>
      </c>
      <c r="N10" s="20" t="inlineStr">
        <is>
          <t>B</t>
        </is>
      </c>
      <c r="O10" s="20" t="inlineStr">
        <is>
          <t>C</t>
        </is>
      </c>
      <c r="P10" s="20" t="inlineStr"/>
      <c r="Q10" s="20" t="n">
        <v>90</v>
      </c>
      <c r="R10" s="20" t="n">
        <v>35</v>
      </c>
      <c r="S10" s="20" t="n">
        <v>18</v>
      </c>
      <c r="T10" s="20" t="inlineStr">
        <is>
          <t>OK automático</t>
        </is>
      </c>
      <c r="U10" s="18" t="inlineStr"/>
      <c r="V10" s="19" t="n"/>
      <c r="W10" s="20">
        <f>IF(V10="","",IF(V10&lt;=AA10,"OK","NOK"))</f>
        <v/>
      </c>
      <c r="X10" s="20" t="inlineStr">
        <is>
          <t>Bonus MMC: tamaño del globo 3, MMC = 5.9; elemento interno supuesto (agujero/colisa).</t>
        </is>
      </c>
      <c r="Y10" s="19">
        <f>IF(V8="","",V8)</f>
        <v/>
      </c>
      <c r="Z10" s="23">
        <f>IF(Y10="","",MAX(0,(Y10-5.9)))</f>
        <v/>
      </c>
      <c r="AA10" s="23">
        <f>J10+IF(Z10="",0,Z10)</f>
        <v/>
      </c>
    </row>
    <row r="11">
      <c r="A11" s="21" t="n">
        <v>6</v>
      </c>
      <c r="B11" s="22" t="inlineStr">
        <is>
          <t>Geometrical Tolerance.3</t>
        </is>
      </c>
      <c r="C11" s="22" t="inlineStr">
        <is>
          <t>GD&amp;T</t>
        </is>
      </c>
      <c r="D11" s="22" t="inlineStr">
        <is>
          <t>⏥ Planitud</t>
        </is>
      </c>
      <c r="E11" s="23" t="n"/>
      <c r="F11" s="23" t="n"/>
      <c r="G11" s="23" t="n"/>
      <c r="H11" s="23" t="n"/>
      <c r="I11" s="23" t="n"/>
      <c r="J11" s="23" t="n">
        <v>0.2</v>
      </c>
      <c r="K11" s="20" t="n"/>
      <c r="L11" s="20" t="n"/>
      <c r="M11" s="20" t="inlineStr"/>
      <c r="N11" s="20" t="inlineStr"/>
      <c r="O11" s="20" t="inlineStr"/>
      <c r="P11" s="20" t="inlineStr"/>
      <c r="Q11" s="20" t="n">
        <v>60</v>
      </c>
      <c r="R11" s="20" t="n">
        <v>70</v>
      </c>
      <c r="S11" s="20" t="n">
        <v>4</v>
      </c>
      <c r="T11" s="20" t="inlineStr">
        <is>
          <t>OK automático</t>
        </is>
      </c>
      <c r="U11" s="18" t="inlineStr"/>
      <c r="V11" s="19" t="n"/>
      <c r="W11" s="20">
        <f>IF(V11="","",IF(V11&lt;=J11,"OK","NOK"))</f>
        <v/>
      </c>
      <c r="X11" s="20" t="inlineStr"/>
      <c r="Y11" s="20" t="n"/>
      <c r="Z11" s="20" t="n"/>
      <c r="AA11" s="20" t="n"/>
    </row>
    <row r="12">
      <c r="A12" s="21" t="n">
        <v>7</v>
      </c>
      <c r="B12" s="22" t="inlineStr">
        <is>
          <t>Geometrical Tolerance.4</t>
        </is>
      </c>
      <c r="C12" s="22" t="inlineStr">
        <is>
          <t>GD&amp;T</t>
        </is>
      </c>
      <c r="D12" s="22" t="inlineStr">
        <is>
          <t>⊥ Perpendicularidad</t>
        </is>
      </c>
      <c r="E12" s="23" t="n"/>
      <c r="F12" s="23" t="n"/>
      <c r="G12" s="23" t="n"/>
      <c r="H12" s="23" t="n"/>
      <c r="I12" s="23" t="n"/>
      <c r="J12" s="23" t="n">
        <v>0.4</v>
      </c>
      <c r="K12" s="20" t="n"/>
      <c r="L12" s="20" t="n"/>
      <c r="M12" s="20" t="inlineStr">
        <is>
          <t>A</t>
        </is>
      </c>
      <c r="N12" s="20" t="inlineStr"/>
      <c r="O12" s="20" t="inlineStr"/>
      <c r="P12" s="20" t="inlineStr"/>
      <c r="Q12" s="20" t="n">
        <v>-10</v>
      </c>
      <c r="R12" s="20" t="n">
        <v>78.5</v>
      </c>
      <c r="S12" s="20" t="n">
        <v>48</v>
      </c>
      <c r="T12" s="20" t="inlineStr">
        <is>
          <t>OK automático</t>
        </is>
      </c>
      <c r="U12" s="18" t="inlineStr"/>
      <c r="V12" s="19" t="n"/>
      <c r="W12" s="20">
        <f>IF(V12="","",IF(V12&lt;=J12,"OK","NOK"))</f>
        <v/>
      </c>
      <c r="X12" s="20" t="inlineStr"/>
      <c r="Y12" s="20" t="n"/>
      <c r="Z12" s="20" t="n"/>
      <c r="AA12" s="20" t="n"/>
    </row>
    <row r="13">
      <c r="A13" s="15" t="n">
        <v>8</v>
      </c>
      <c r="B13" s="16" t="inlineStr">
        <is>
          <t>Geometrical Tolerance.5</t>
        </is>
      </c>
      <c r="C13" s="16" t="inlineStr">
        <is>
          <t>Dimensional</t>
        </is>
      </c>
      <c r="D13" s="16" t="inlineStr">
        <is>
          <t>Tamaño de elemento</t>
        </is>
      </c>
      <c r="E13" s="17" t="n">
        <v>10</v>
      </c>
      <c r="F13" s="17" t="n">
        <v>-0.15</v>
      </c>
      <c r="G13" s="17" t="n">
        <v>0.15</v>
      </c>
      <c r="H13" s="17">
        <f>E13+F13</f>
        <v/>
      </c>
      <c r="I13" s="17">
        <f>E13+G13</f>
        <v/>
      </c>
      <c r="J13" s="17" t="n"/>
      <c r="K13" s="16" t="n"/>
      <c r="L13" s="16" t="n"/>
      <c r="M13" s="16" t="inlineStr"/>
      <c r="N13" s="16" t="inlineStr"/>
      <c r="O13" s="16" t="inlineStr"/>
      <c r="P13" s="16" t="inlineStr">
        <is>
          <t>010±0,15</t>
        </is>
      </c>
      <c r="Q13" s="16" t="n">
        <v>-10</v>
      </c>
      <c r="R13" s="16" t="n">
        <v>35</v>
      </c>
      <c r="S13" s="16" t="n">
        <v>28</v>
      </c>
      <c r="T13" s="16" t="inlineStr">
        <is>
          <t>REVISAR: cota interpretada: «010+0,15» → «010±0,15»</t>
        </is>
      </c>
      <c r="U13" s="18" t="inlineStr"/>
      <c r="V13" s="19" t="n"/>
      <c r="W13" s="20">
        <f>IF(V13="","",IF(AND(V13&gt;=H13,V13&lt;=I13),"OK","NOK"))</f>
        <v/>
      </c>
      <c r="X13" s="20" t="inlineStr">
        <is>
          <t>Elemento del datum B (por proximidad, confirmar).</t>
        </is>
      </c>
      <c r="Y13" s="20" t="n"/>
      <c r="Z13" s="20" t="n"/>
      <c r="AA13" s="20" t="n"/>
    </row>
    <row r="14">
      <c r="A14" s="21" t="n">
        <v>9</v>
      </c>
      <c r="B14" s="22" t="inlineStr">
        <is>
          <t>Geometrical Tolerance.5</t>
        </is>
      </c>
      <c r="C14" s="22" t="inlineStr">
        <is>
          <t>GD&amp;T</t>
        </is>
      </c>
      <c r="D14" s="22" t="inlineStr">
        <is>
          <t>⌓ Perfil de superficie</t>
        </is>
      </c>
      <c r="E14" s="23" t="n"/>
      <c r="F14" s="23" t="n"/>
      <c r="G14" s="23" t="n"/>
      <c r="H14" s="23" t="n"/>
      <c r="I14" s="23" t="n"/>
      <c r="J14" s="23" t="n">
        <v>1</v>
      </c>
      <c r="K14" s="20" t="n"/>
      <c r="L14" s="20" t="n"/>
      <c r="M14" s="20" t="inlineStr">
        <is>
          <t>A</t>
        </is>
      </c>
      <c r="N14" s="20" t="inlineStr">
        <is>
          <t>B</t>
        </is>
      </c>
      <c r="O14" s="20" t="inlineStr"/>
      <c r="P14" s="20" t="inlineStr"/>
      <c r="Q14" s="20" t="n">
        <v>-10</v>
      </c>
      <c r="R14" s="20" t="n">
        <v>35</v>
      </c>
      <c r="S14" s="20" t="n">
        <v>28</v>
      </c>
      <c r="T14" s="20" t="inlineStr">
        <is>
          <t>OK automático</t>
        </is>
      </c>
      <c r="U14" s="18" t="inlineStr"/>
      <c r="V14" s="19" t="n"/>
      <c r="W14" s="20">
        <f>IF(V14="","",IF(V14&lt;=J14,"OK","NOK"))</f>
        <v/>
      </c>
      <c r="X14" s="20" t="inlineStr"/>
      <c r="Y14" s="20" t="n"/>
      <c r="Z14" s="20" t="n"/>
      <c r="AA14" s="20" t="n"/>
    </row>
    <row r="15">
      <c r="A15" s="24" t="n">
        <v>10</v>
      </c>
      <c r="B15" s="20" t="inlineStr">
        <is>
          <t>Nota 3 (UOS)</t>
        </is>
      </c>
      <c r="C15" s="20" t="inlineStr">
        <is>
          <t>GD&amp;T general</t>
        </is>
      </c>
      <c r="D15" s="20" t="inlineStr">
        <is>
          <t>⌓ General Surfaces</t>
        </is>
      </c>
      <c r="E15" s="23" t="n"/>
      <c r="F15" s="23" t="n"/>
      <c r="G15" s="23" t="n"/>
      <c r="H15" s="23" t="n"/>
      <c r="I15" s="23" t="n"/>
      <c r="J15" s="23" t="n">
        <v>1</v>
      </c>
      <c r="K15" s="20" t="n"/>
      <c r="L15" s="20" t="n"/>
      <c r="M15" s="20" t="inlineStr">
        <is>
          <t>A</t>
        </is>
      </c>
      <c r="N15" s="20" t="inlineStr">
        <is>
          <t>B</t>
        </is>
      </c>
      <c r="O15" s="20" t="inlineStr">
        <is>
          <t>C</t>
        </is>
      </c>
      <c r="P15" s="20" t="inlineStr">
        <is>
          <t>GENERAL SURFACES: 1.0/A/B/C</t>
        </is>
      </c>
      <c r="Q15" s="20" t="n"/>
      <c r="R15" s="20" t="n"/>
      <c r="S15" s="20" t="n"/>
      <c r="T15" s="20" t="inlineStr">
        <is>
          <t>OK automático</t>
        </is>
      </c>
      <c r="U15" s="18" t="inlineStr"/>
      <c r="V15" s="19" t="n"/>
      <c r="W15" s="20">
        <f>IF(V15="","",IF(V15&lt;=J15,"OK","NOK"))</f>
        <v/>
      </c>
      <c r="X15" s="20" t="inlineStr"/>
      <c r="Y15" s="20" t="n"/>
      <c r="Z15" s="20" t="n"/>
      <c r="AA15" s="20" t="n"/>
    </row>
    <row r="16">
      <c r="A16" s="24" t="n">
        <v>11</v>
      </c>
      <c r="B16" s="20" t="inlineStr">
        <is>
          <t>Nota 4 (UOS)</t>
        </is>
      </c>
      <c r="C16" s="20" t="inlineStr">
        <is>
          <t>GD&amp;T general</t>
        </is>
      </c>
      <c r="D16" s="20" t="inlineStr">
        <is>
          <t>⌖ Holes</t>
        </is>
      </c>
      <c r="E16" s="23" t="n"/>
      <c r="F16" s="23" t="n"/>
      <c r="G16" s="23" t="n"/>
      <c r="H16" s="23" t="n"/>
      <c r="I16" s="23" t="n"/>
      <c r="J16" s="23" t="n">
        <v>0.5</v>
      </c>
      <c r="K16" s="20" t="inlineStr">
        <is>
          <t>(M)</t>
        </is>
      </c>
      <c r="L16" s="20" t="n"/>
      <c r="M16" s="20" t="inlineStr">
        <is>
          <t>A</t>
        </is>
      </c>
      <c r="N16" s="20" t="inlineStr">
        <is>
          <t>B</t>
        </is>
      </c>
      <c r="O16" s="20" t="inlineStr">
        <is>
          <t>C</t>
        </is>
      </c>
      <c r="P16" s="20" t="inlineStr">
        <is>
          <t>HOLES: 0.5(M)/A/B/C</t>
        </is>
      </c>
      <c r="Q16" s="20" t="n"/>
      <c r="R16" s="20" t="n"/>
      <c r="S16" s="20" t="n"/>
      <c r="T16" s="20" t="inlineStr">
        <is>
          <t>OK automático</t>
        </is>
      </c>
      <c r="U16" s="18" t="inlineStr"/>
      <c r="V16" s="19" t="n"/>
      <c r="W16" s="20">
        <f>IF(V16="","",IF(V16&lt;=J16,"OK","REVISAR (bonus Ⓜ)"))</f>
        <v/>
      </c>
      <c r="X16" s="20" t="inlineStr"/>
      <c r="Y16" s="20" t="n"/>
      <c r="Z16" s="20" t="n"/>
      <c r="AA16" s="20" t="n"/>
    </row>
    <row r="17">
      <c r="A17" s="24" t="n">
        <v>12</v>
      </c>
      <c r="B17" s="20" t="inlineStr">
        <is>
          <t>Nota 5</t>
        </is>
      </c>
      <c r="C17" s="20" t="inlineStr">
        <is>
          <t>Requisito de nota</t>
        </is>
      </c>
      <c r="D17" s="20" t="inlineStr">
        <is>
          <t>Línea de partición</t>
        </is>
      </c>
      <c r="E17" s="23" t="n"/>
      <c r="F17" s="23" t="n"/>
      <c r="G17" s="23" t="n"/>
      <c r="H17" s="23" t="n"/>
      <c r="I17" s="23" t="n"/>
      <c r="J17" s="23" t="n"/>
      <c r="K17" s="20" t="n"/>
      <c r="L17" s="20" t="n"/>
      <c r="M17" s="20" t="inlineStr"/>
      <c r="N17" s="20" t="inlineStr"/>
      <c r="O17" s="20" t="inlineStr"/>
      <c r="P17" s="20" t="inlineStr">
        <is>
          <t>5. PARTING LINE MISMATCH 0.1 MM MAX.</t>
        </is>
      </c>
      <c r="Q17" s="20" t="n"/>
      <c r="R17" s="20" t="n"/>
      <c r="S17" s="20" t="n"/>
      <c r="T17" s="20" t="inlineStr">
        <is>
          <t>OK automático</t>
        </is>
      </c>
      <c r="U17" s="18" t="inlineStr"/>
      <c r="V17" s="19" t="n"/>
      <c r="W17" s="20" t="n"/>
      <c r="X17" s="20" t="inlineStr">
        <is>
          <t>Texto literal de la nota general (valores extraídos automáticamente).</t>
        </is>
      </c>
      <c r="Y17" s="20" t="n"/>
      <c r="Z17" s="20" t="n"/>
      <c r="AA17" s="20" t="n"/>
    </row>
    <row r="18">
      <c r="A18" s="24" t="n">
        <v>13</v>
      </c>
      <c r="B18" s="20" t="inlineStr">
        <is>
          <t>Nota 6</t>
        </is>
      </c>
      <c r="C18" s="20" t="inlineStr">
        <is>
          <t>Requisito de nota</t>
        </is>
      </c>
      <c r="D18" s="20" t="inlineStr">
        <is>
          <t>Remolido</t>
        </is>
      </c>
      <c r="E18" s="23" t="n"/>
      <c r="F18" s="23" t="n"/>
      <c r="G18" s="23" t="n"/>
      <c r="H18" s="23" t="n"/>
      <c r="I18" s="23" t="n"/>
      <c r="J18" s="23" t="n"/>
      <c r="K18" s="20" t="n"/>
      <c r="L18" s="20" t="n"/>
      <c r="M18" s="20" t="inlineStr"/>
      <c r="N18" s="20" t="inlineStr"/>
      <c r="O18" s="20" t="inlineStr"/>
      <c r="P18" s="20" t="inlineStr">
        <is>
          <t>6. MAXIMUM ALLOWABLE REGRIND CONTENT 10% BY WEIGHT.</t>
        </is>
      </c>
      <c r="Q18" s="20" t="n"/>
      <c r="R18" s="20" t="n"/>
      <c r="S18" s="20" t="n"/>
      <c r="T18" s="20" t="inlineStr">
        <is>
          <t>OK automático</t>
        </is>
      </c>
      <c r="U18" s="18" t="inlineStr"/>
      <c r="V18" s="19" t="n"/>
      <c r="W18" s="20" t="n"/>
      <c r="X18" s="20" t="inlineStr">
        <is>
          <t>Texto literal de la nota general (valores extraídos automáticamente).</t>
        </is>
      </c>
      <c r="Y18" s="20" t="n"/>
      <c r="Z18" s="20" t="n"/>
      <c r="AA18" s="20" t="n"/>
    </row>
    <row r="19">
      <c r="A19" s="24" t="n">
        <v>14</v>
      </c>
      <c r="B19" s="20" t="inlineStr">
        <is>
          <t>Nota 8</t>
        </is>
      </c>
      <c r="C19" s="20" t="inlineStr">
        <is>
          <t>Requisito de nota</t>
        </is>
      </c>
      <c r="D19" s="20" t="inlineStr">
        <is>
          <t>Línea de partición</t>
        </is>
      </c>
      <c r="E19" s="23" t="n"/>
      <c r="F19" s="23" t="n"/>
      <c r="G19" s="23" t="n"/>
      <c r="H19" s="23" t="n"/>
      <c r="I19" s="23" t="n"/>
      <c r="J19" s="23" t="n"/>
      <c r="K19" s="20" t="n"/>
      <c r="L19" s="20" t="n"/>
      <c r="M19" s="20" t="inlineStr"/>
      <c r="N19" s="20" t="inlineStr"/>
      <c r="O19" s="20" t="inlineStr"/>
      <c r="P19" s="20" t="inlineStr">
        <is>
          <t>8. PARTING LINE MISMATCH 0.25 MM MAX ON NON VISIBLE AREAS.</t>
        </is>
      </c>
      <c r="Q19" s="20" t="n"/>
      <c r="R19" s="20" t="n"/>
      <c r="S19" s="20" t="n"/>
      <c r="T19" s="20" t="inlineStr">
        <is>
          <t>OK automático</t>
        </is>
      </c>
      <c r="U19" s="18" t="inlineStr"/>
      <c r="V19" s="19" t="n"/>
      <c r="W19" s="20" t="n"/>
      <c r="X19" s="20" t="inlineStr">
        <is>
          <t>Texto literal de la nota general (valores extraídos automáticamente).</t>
        </is>
      </c>
      <c r="Y19" s="20" t="n"/>
      <c r="Z19" s="20" t="n"/>
      <c r="AA19" s="20" t="n"/>
    </row>
  </sheetData>
  <autoFilter ref="A5:AA19"/>
  <dataValidations count="1">
    <dataValidation sqref="U6 U7 U8 U9 U10 U11 U12 U13 U14 U15 U16 U17 U18 U19" showDropDown="0" showInputMessage="0" showErrorMessage="0" allowBlank="1" type="list">
      <formula1>"CMM,Pie de rey,Micrómetro,Calibre funcional,Pasa/no pasa,Proyector,Escáner 3D,Visual,Laboratorio"</formula1>
    </dataValidation>
  </dataValidations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</hyperlinks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A3C34"/>
    <outlinePr summaryBelow="1" summaryRight="1"/>
    <pageSetUpPr/>
  </sheetPr>
  <dimension ref="A1:P29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36" customWidth="1" min="16" max="16"/>
  </cols>
  <sheetData>
    <row r="1">
      <c r="A1" s="6" t="inlineStr">
        <is>
          <t>Resultados dimensionales PPAP — DEMO-0001-A · SOPORTE DEMO</t>
        </is>
      </c>
      <c r="N1" s="8" t="inlineStr">
        <is>
          <t>BORRADOR — no apto como registro PPAP/FAI hasta su verificación y aprobación por Calidad</t>
        </is>
      </c>
    </row>
    <row r="2">
      <c r="A2" s="10" t="inlineStr">
        <is>
          <t>Organización</t>
        </is>
      </c>
      <c r="B2" s="25" t="inlineStr"/>
    </row>
    <row r="3">
      <c r="A3" s="10" t="inlineStr">
        <is>
          <t>Pieza</t>
        </is>
      </c>
      <c r="B3" s="11" t="inlineStr">
        <is>
          <t>DEMO-0001-A</t>
        </is>
      </c>
    </row>
    <row r="4">
      <c r="A4" s="10" t="inlineStr">
        <is>
          <t>Plano</t>
        </is>
      </c>
      <c r="B4" s="11" t="inlineStr">
        <is>
          <t>DEMO-OO001-A</t>
        </is>
      </c>
    </row>
    <row r="5">
      <c r="A5" s="10" t="inlineStr">
        <is>
          <t>Nivel de revisión del plano (obligatorio)</t>
        </is>
      </c>
      <c r="B5" s="25" t="inlineStr"/>
    </row>
    <row r="6">
      <c r="A6" s="10" t="inlineStr">
        <is>
          <t>Muestras / cavidades</t>
        </is>
      </c>
      <c r="B6" s="25" t="inlineStr"/>
    </row>
    <row r="7">
      <c r="A7" s="10" t="inlineStr">
        <is>
          <t>Instalación de inspección</t>
        </is>
      </c>
      <c r="B7" s="25" t="inlineStr"/>
    </row>
    <row r="8">
      <c r="A8" s="10" t="inlineStr">
        <is>
          <t>Fecha</t>
        </is>
      </c>
      <c r="B8" s="25" t="inlineStr"/>
    </row>
    <row r="9">
      <c r="A9" s="10" t="inlineStr">
        <is>
          <t>Unidades del plano</t>
        </is>
      </c>
      <c r="B9" s="11" t="inlineStr">
        <is>
          <t>mm</t>
        </is>
      </c>
    </row>
    <row r="10"/>
    <row r="11">
      <c r="A11" s="14" t="inlineStr">
        <is>
          <t>Nº</t>
        </is>
      </c>
      <c r="B11" s="14" t="inlineStr">
        <is>
          <t>Especificación</t>
        </is>
      </c>
      <c r="C11" s="14" t="inlineStr">
        <is>
          <t>Nominal (mm)</t>
        </is>
      </c>
      <c r="D11" s="14" t="inlineStr">
        <is>
          <t>LIE (mm)</t>
        </is>
      </c>
      <c r="E11" s="14" t="inlineStr">
        <is>
          <t>LSE (mm)</t>
        </is>
      </c>
      <c r="F11" s="14" t="inlineStr">
        <is>
          <t>Muestra 1 (mm)</t>
        </is>
      </c>
      <c r="G11" s="14" t="inlineStr">
        <is>
          <t>Muestra 2 (mm)</t>
        </is>
      </c>
      <c r="H11" s="14" t="inlineStr">
        <is>
          <t>Muestra 3 (mm)</t>
        </is>
      </c>
      <c r="I11" s="14" t="inlineStr">
        <is>
          <t>Muestra 4 (mm)</t>
        </is>
      </c>
      <c r="J11" s="14" t="inlineStr">
        <is>
          <t>Muestra 5 (mm)</t>
        </is>
      </c>
      <c r="K11" s="14" t="inlineStr">
        <is>
          <t>Mín (mm)</t>
        </is>
      </c>
      <c r="L11" s="14" t="inlineStr">
        <is>
          <t>Máx (mm)</t>
        </is>
      </c>
      <c r="M11" s="14" t="inlineStr">
        <is>
          <t>Media (mm)</t>
        </is>
      </c>
      <c r="N11" s="14" t="inlineStr">
        <is>
          <t>Instrumento / MSA</t>
        </is>
      </c>
      <c r="O11" s="14" t="inlineStr">
        <is>
          <t>OK / NOK</t>
        </is>
      </c>
      <c r="P11" s="14" t="inlineStr">
        <is>
          <t>Observaciones</t>
        </is>
      </c>
    </row>
    <row r="12">
      <c r="A12" s="20" t="inlineStr">
        <is>
          <t>1.1</t>
        </is>
      </c>
      <c r="B12" s="20" t="inlineStr">
        <is>
          <t>Diámetro Ø 8 ±0,1</t>
        </is>
      </c>
      <c r="C12" s="23" t="n">
        <v>8</v>
      </c>
      <c r="D12" s="23" t="n">
        <v>7.9</v>
      </c>
      <c r="E12" s="23" t="n">
        <v>8.1</v>
      </c>
      <c r="F12" s="19" t="n"/>
      <c r="G12" s="19" t="n"/>
      <c r="H12" s="19" t="n"/>
      <c r="I12" s="19" t="n"/>
      <c r="J12" s="19" t="n"/>
      <c r="K12" s="23">
        <f>IF(COUNT(F12:J12)=0,"",MIN(F12:J12))</f>
        <v/>
      </c>
      <c r="L12" s="23">
        <f>IF(COUNT(F12:J12)=0,"",MAX(F12:J12))</f>
        <v/>
      </c>
      <c r="M12" s="23">
        <f>IF(COUNT(F12:J12)=0,"",AVERAGE(F12:J12))</f>
        <v/>
      </c>
      <c r="N12" s="18" t="n"/>
      <c r="O12" s="20">
        <f>IF(COUNT(F12:J12)=0,"",IF(AND(K12&gt;=D12,L12&lt;=E12),"OK","NOK"))</f>
        <v/>
      </c>
      <c r="P12" s="20" t="inlineStr"/>
    </row>
    <row r="13">
      <c r="A13" s="20" t="inlineStr">
        <is>
          <t>1.2</t>
        </is>
      </c>
      <c r="B13" s="20" t="inlineStr">
        <is>
          <t>Diámetro Ø 8 ±0,1</t>
        </is>
      </c>
      <c r="C13" s="23" t="n">
        <v>8</v>
      </c>
      <c r="D13" s="23" t="n">
        <v>7.9</v>
      </c>
      <c r="E13" s="23" t="n">
        <v>8.1</v>
      </c>
      <c r="F13" s="19" t="n"/>
      <c r="G13" s="19" t="n"/>
      <c r="H13" s="19" t="n"/>
      <c r="I13" s="19" t="n"/>
      <c r="J13" s="19" t="n"/>
      <c r="K13" s="23">
        <f>IF(COUNT(F13:J13)=0,"",MIN(F13:J13))</f>
        <v/>
      </c>
      <c r="L13" s="23">
        <f>IF(COUNT(F13:J13)=0,"",MAX(F13:J13))</f>
        <v/>
      </c>
      <c r="M13" s="23">
        <f>IF(COUNT(F13:J13)=0,"",AVERAGE(F13:J13))</f>
        <v/>
      </c>
      <c r="N13" s="18" t="n"/>
      <c r="O13" s="20">
        <f>IF(COUNT(F13:J13)=0,"",IF(AND(K13&gt;=D13,L13&lt;=E13),"OK","NOK"))</f>
        <v/>
      </c>
      <c r="P13" s="20" t="inlineStr"/>
    </row>
    <row r="14">
      <c r="A14" s="20" t="inlineStr">
        <is>
          <t>2.1</t>
        </is>
      </c>
      <c r="B14" s="20" t="inlineStr">
        <is>
          <t>⌖ Posición 0,3 (M) | A | B | C</t>
        </is>
      </c>
      <c r="C14" s="23" t="n">
        <v>0</v>
      </c>
      <c r="D14" s="23" t="n"/>
      <c r="E14" s="23" t="n">
        <v>0.3</v>
      </c>
      <c r="F14" s="19" t="n"/>
      <c r="G14" s="19" t="n"/>
      <c r="H14" s="19" t="n"/>
      <c r="I14" s="19" t="n"/>
      <c r="J14" s="19" t="n"/>
      <c r="K14" s="23">
        <f>IF(COUNT(F14:J14)=0,"",MIN(F14:J14))</f>
        <v/>
      </c>
      <c r="L14" s="23">
        <f>IF(COUNT(F14:J14)=0,"",MAX(F14:J14))</f>
        <v/>
      </c>
      <c r="M14" s="23">
        <f>IF(COUNT(F14:J14)=0,"",AVERAGE(F14:J14))</f>
        <v/>
      </c>
      <c r="N14" s="18" t="n"/>
      <c r="O14" s="20">
        <f>IF(COUNT(F14:J14)=0,"",IF(AND(TRUE,L14&lt;=E14),"OK","NOK"))</f>
        <v/>
      </c>
      <c r="P14" s="20" t="inlineStr"/>
    </row>
    <row r="15">
      <c r="A15" s="20" t="inlineStr">
        <is>
          <t>2.2</t>
        </is>
      </c>
      <c r="B15" s="20" t="inlineStr">
        <is>
          <t>⌖ Posición 0,3 (M) | A | B | C</t>
        </is>
      </c>
      <c r="C15" s="23" t="n">
        <v>0</v>
      </c>
      <c r="D15" s="23" t="n"/>
      <c r="E15" s="23" t="n">
        <v>0.3</v>
      </c>
      <c r="F15" s="19" t="n"/>
      <c r="G15" s="19" t="n"/>
      <c r="H15" s="19" t="n"/>
      <c r="I15" s="19" t="n"/>
      <c r="J15" s="19" t="n"/>
      <c r="K15" s="23">
        <f>IF(COUNT(F15:J15)=0,"",MIN(F15:J15))</f>
        <v/>
      </c>
      <c r="L15" s="23">
        <f>IF(COUNT(F15:J15)=0,"",MAX(F15:J15))</f>
        <v/>
      </c>
      <c r="M15" s="23">
        <f>IF(COUNT(F15:J15)=0,"",AVERAGE(F15:J15))</f>
        <v/>
      </c>
      <c r="N15" s="18" t="n"/>
      <c r="O15" s="20">
        <f>IF(COUNT(F15:J15)=0,"",IF(AND(TRUE,L15&lt;=E15),"OK","NOK"))</f>
        <v/>
      </c>
      <c r="P15" s="20" t="inlineStr"/>
    </row>
    <row r="16">
      <c r="A16" s="20" t="inlineStr">
        <is>
          <t>3</t>
        </is>
      </c>
      <c r="B16" s="20" t="inlineStr">
        <is>
          <t>Anchura 6 ±0,1</t>
        </is>
      </c>
      <c r="C16" s="23" t="n">
        <v>6</v>
      </c>
      <c r="D16" s="23" t="n">
        <v>5.9</v>
      </c>
      <c r="E16" s="23" t="n">
        <v>6.1</v>
      </c>
      <c r="F16" s="19" t="n"/>
      <c r="G16" s="19" t="n"/>
      <c r="H16" s="19" t="n"/>
      <c r="I16" s="19" t="n"/>
      <c r="J16" s="19" t="n"/>
      <c r="K16" s="23">
        <f>IF(COUNT(F16:J16)=0,"",MIN(F16:J16))</f>
        <v/>
      </c>
      <c r="L16" s="23">
        <f>IF(COUNT(F16:J16)=0,"",MAX(F16:J16))</f>
        <v/>
      </c>
      <c r="M16" s="23">
        <f>IF(COUNT(F16:J16)=0,"",AVERAGE(F16:J16))</f>
        <v/>
      </c>
      <c r="N16" s="18" t="n"/>
      <c r="O16" s="20">
        <f>IF(COUNT(F16:J16)=0,"",IF(AND(K16&gt;=D16,L16&lt;=E16),"OK","NOK"))</f>
        <v/>
      </c>
      <c r="P16" s="20" t="inlineStr">
        <is>
          <t>Elemento del datum A (por proximidad, confirmar).</t>
        </is>
      </c>
    </row>
    <row r="17">
      <c r="A17" s="20" t="inlineStr">
        <is>
          <t>4</t>
        </is>
      </c>
      <c r="B17" s="20" t="inlineStr">
        <is>
          <t>Longitud 14 ±0,2</t>
        </is>
      </c>
      <c r="C17" s="23" t="n">
        <v>14</v>
      </c>
      <c r="D17" s="23" t="n">
        <v>13.8</v>
      </c>
      <c r="E17" s="23" t="n">
        <v>14.2</v>
      </c>
      <c r="F17" s="19" t="n"/>
      <c r="G17" s="19" t="n"/>
      <c r="H17" s="19" t="n"/>
      <c r="I17" s="19" t="n"/>
      <c r="J17" s="19" t="n"/>
      <c r="K17" s="23">
        <f>IF(COUNT(F17:J17)=0,"",MIN(F17:J17))</f>
        <v/>
      </c>
      <c r="L17" s="23">
        <f>IF(COUNT(F17:J17)=0,"",MAX(F17:J17))</f>
        <v/>
      </c>
      <c r="M17" s="23">
        <f>IF(COUNT(F17:J17)=0,"",AVERAGE(F17:J17))</f>
        <v/>
      </c>
      <c r="N17" s="18" t="n"/>
      <c r="O17" s="20">
        <f>IF(COUNT(F17:J17)=0,"",IF(AND(K17&gt;=D17,L17&lt;=E17),"OK","NOK"))</f>
        <v/>
      </c>
      <c r="P17" s="20" t="inlineStr">
        <is>
          <t>Elemento del datum A (por proximidad, confirmar).</t>
        </is>
      </c>
    </row>
    <row r="18">
      <c r="A18" s="20" t="inlineStr">
        <is>
          <t>5</t>
        </is>
      </c>
      <c r="B18" s="20" t="inlineStr">
        <is>
          <t>⌖ Posición 0,5 (M) | A | B | C</t>
        </is>
      </c>
      <c r="C18" s="23" t="n">
        <v>0</v>
      </c>
      <c r="D18" s="23" t="n"/>
      <c r="E18" s="23" t="n">
        <v>0.5</v>
      </c>
      <c r="F18" s="19" t="n"/>
      <c r="G18" s="19" t="n"/>
      <c r="H18" s="19" t="n"/>
      <c r="I18" s="19" t="n"/>
      <c r="J18" s="19" t="n"/>
      <c r="K18" s="23">
        <f>IF(COUNT(F18:J18)=0,"",MIN(F18:J18))</f>
        <v/>
      </c>
      <c r="L18" s="23">
        <f>IF(COUNT(F18:J18)=0,"",MAX(F18:J18))</f>
        <v/>
      </c>
      <c r="M18" s="23">
        <f>IF(COUNT(F18:J18)=0,"",AVERAGE(F18:J18))</f>
        <v/>
      </c>
      <c r="N18" s="18" t="n"/>
      <c r="O18" s="20">
        <f>IF(COUNT(F18:J18)=0,"",IF(AND(TRUE,L18&lt;=E18),"OK","NOK"))</f>
        <v/>
      </c>
      <c r="P18" s="20" t="inlineStr"/>
    </row>
    <row r="19">
      <c r="A19" s="20" t="inlineStr">
        <is>
          <t>6</t>
        </is>
      </c>
      <c r="B19" s="20" t="inlineStr">
        <is>
          <t>⏥ Planitud 0,2</t>
        </is>
      </c>
      <c r="C19" s="23" t="n">
        <v>0</v>
      </c>
      <c r="D19" s="23" t="n"/>
      <c r="E19" s="23" t="n">
        <v>0.2</v>
      </c>
      <c r="F19" s="19" t="n"/>
      <c r="G19" s="19" t="n"/>
      <c r="H19" s="19" t="n"/>
      <c r="I19" s="19" t="n"/>
      <c r="J19" s="19" t="n"/>
      <c r="K19" s="23">
        <f>IF(COUNT(F19:J19)=0,"",MIN(F19:J19))</f>
        <v/>
      </c>
      <c r="L19" s="23">
        <f>IF(COUNT(F19:J19)=0,"",MAX(F19:J19))</f>
        <v/>
      </c>
      <c r="M19" s="23">
        <f>IF(COUNT(F19:J19)=0,"",AVERAGE(F19:J19))</f>
        <v/>
      </c>
      <c r="N19" s="18" t="n"/>
      <c r="O19" s="20">
        <f>IF(COUNT(F19:J19)=0,"",IF(AND(TRUE,L19&lt;=E19),"OK","NOK"))</f>
        <v/>
      </c>
      <c r="P19" s="20" t="inlineStr"/>
    </row>
    <row r="20">
      <c r="A20" s="20" t="inlineStr">
        <is>
          <t>7</t>
        </is>
      </c>
      <c r="B20" s="20" t="inlineStr">
        <is>
          <t>⊥ Perpendicularidad 0,4 | A</t>
        </is>
      </c>
      <c r="C20" s="23" t="n">
        <v>0</v>
      </c>
      <c r="D20" s="23" t="n"/>
      <c r="E20" s="23" t="n">
        <v>0.4</v>
      </c>
      <c r="F20" s="19" t="n"/>
      <c r="G20" s="19" t="n"/>
      <c r="H20" s="19" t="n"/>
      <c r="I20" s="19" t="n"/>
      <c r="J20" s="19" t="n"/>
      <c r="K20" s="23">
        <f>IF(COUNT(F20:J20)=0,"",MIN(F20:J20))</f>
        <v/>
      </c>
      <c r="L20" s="23">
        <f>IF(COUNT(F20:J20)=0,"",MAX(F20:J20))</f>
        <v/>
      </c>
      <c r="M20" s="23">
        <f>IF(COUNT(F20:J20)=0,"",AVERAGE(F20:J20))</f>
        <v/>
      </c>
      <c r="N20" s="18" t="n"/>
      <c r="O20" s="20">
        <f>IF(COUNT(F20:J20)=0,"",IF(AND(TRUE,L20&lt;=E20),"OK","NOK"))</f>
        <v/>
      </c>
      <c r="P20" s="20" t="inlineStr"/>
    </row>
    <row r="21">
      <c r="A21" s="20" t="inlineStr">
        <is>
          <t>8</t>
        </is>
      </c>
      <c r="B21" s="20" t="inlineStr">
        <is>
          <t>Tamaño de elemento 10 ±0,15</t>
        </is>
      </c>
      <c r="C21" s="23" t="n">
        <v>10</v>
      </c>
      <c r="D21" s="23" t="n">
        <v>9.85</v>
      </c>
      <c r="E21" s="23" t="n">
        <v>10.15</v>
      </c>
      <c r="F21" s="19" t="n"/>
      <c r="G21" s="19" t="n"/>
      <c r="H21" s="19" t="n"/>
      <c r="I21" s="19" t="n"/>
      <c r="J21" s="19" t="n"/>
      <c r="K21" s="23">
        <f>IF(COUNT(F21:J21)=0,"",MIN(F21:J21))</f>
        <v/>
      </c>
      <c r="L21" s="23">
        <f>IF(COUNT(F21:J21)=0,"",MAX(F21:J21))</f>
        <v/>
      </c>
      <c r="M21" s="23">
        <f>IF(COUNT(F21:J21)=0,"",AVERAGE(F21:J21))</f>
        <v/>
      </c>
      <c r="N21" s="18" t="n"/>
      <c r="O21" s="20">
        <f>IF(COUNT(F21:J21)=0,"",IF(AND(K21&gt;=D21,L21&lt;=E21),"OK","NOK"))</f>
        <v/>
      </c>
      <c r="P21" s="20" t="inlineStr">
        <is>
          <t>Elemento del datum B (por proximidad, confirmar).</t>
        </is>
      </c>
    </row>
    <row r="22">
      <c r="A22" s="20" t="inlineStr">
        <is>
          <t>9</t>
        </is>
      </c>
      <c r="B22" s="20" t="inlineStr">
        <is>
          <t>⌓ Perfil de superficie 1 | A | B</t>
        </is>
      </c>
      <c r="C22" s="23" t="n">
        <v>0</v>
      </c>
      <c r="D22" s="23" t="n"/>
      <c r="E22" s="23" t="n">
        <v>1</v>
      </c>
      <c r="F22" s="19" t="n"/>
      <c r="G22" s="19" t="n"/>
      <c r="H22" s="19" t="n"/>
      <c r="I22" s="19" t="n"/>
      <c r="J22" s="19" t="n"/>
      <c r="K22" s="23">
        <f>IF(COUNT(F22:J22)=0,"",MIN(F22:J22))</f>
        <v/>
      </c>
      <c r="L22" s="23">
        <f>IF(COUNT(F22:J22)=0,"",MAX(F22:J22))</f>
        <v/>
      </c>
      <c r="M22" s="23">
        <f>IF(COUNT(F22:J22)=0,"",AVERAGE(F22:J22))</f>
        <v/>
      </c>
      <c r="N22" s="18" t="n"/>
      <c r="O22" s="20">
        <f>IF(COUNT(F22:J22)=0,"",IF(AND(TRUE,L22&lt;=E22),"OK","NOK"))</f>
        <v/>
      </c>
      <c r="P22" s="20" t="inlineStr"/>
    </row>
    <row r="23">
      <c r="A23" s="20" t="inlineStr">
        <is>
          <t>10</t>
        </is>
      </c>
      <c r="B23" s="20" t="inlineStr">
        <is>
          <t>⌓ General Surfaces 1 | A | B | C</t>
        </is>
      </c>
      <c r="C23" s="23" t="n">
        <v>0</v>
      </c>
      <c r="D23" s="23" t="n"/>
      <c r="E23" s="23" t="n">
        <v>1</v>
      </c>
      <c r="F23" s="19" t="n"/>
      <c r="G23" s="19" t="n"/>
      <c r="H23" s="19" t="n"/>
      <c r="I23" s="19" t="n"/>
      <c r="J23" s="19" t="n"/>
      <c r="K23" s="23">
        <f>IF(COUNT(F23:J23)=0,"",MIN(F23:J23))</f>
        <v/>
      </c>
      <c r="L23" s="23">
        <f>IF(COUNT(F23:J23)=0,"",MAX(F23:J23))</f>
        <v/>
      </c>
      <c r="M23" s="23">
        <f>IF(COUNT(F23:J23)=0,"",AVERAGE(F23:J23))</f>
        <v/>
      </c>
      <c r="N23" s="18" t="n"/>
      <c r="O23" s="20">
        <f>IF(COUNT(F23:J23)=0,"",IF(AND(TRUE,L23&lt;=E23),"OK","NOK"))</f>
        <v/>
      </c>
      <c r="P23" s="20" t="inlineStr"/>
    </row>
    <row r="24">
      <c r="A24" s="20" t="inlineStr">
        <is>
          <t>11</t>
        </is>
      </c>
      <c r="B24" s="20" t="inlineStr">
        <is>
          <t>⌖ Holes 0,5 (M) | A | B | C</t>
        </is>
      </c>
      <c r="C24" s="23" t="n">
        <v>0</v>
      </c>
      <c r="D24" s="23" t="n"/>
      <c r="E24" s="23" t="n">
        <v>0.5</v>
      </c>
      <c r="F24" s="19" t="n"/>
      <c r="G24" s="19" t="n"/>
      <c r="H24" s="19" t="n"/>
      <c r="I24" s="19" t="n"/>
      <c r="J24" s="19" t="n"/>
      <c r="K24" s="23">
        <f>IF(COUNT(F24:J24)=0,"",MIN(F24:J24))</f>
        <v/>
      </c>
      <c r="L24" s="23">
        <f>IF(COUNT(F24:J24)=0,"",MAX(F24:J24))</f>
        <v/>
      </c>
      <c r="M24" s="23">
        <f>IF(COUNT(F24:J24)=0,"",AVERAGE(F24:J24))</f>
        <v/>
      </c>
      <c r="N24" s="18" t="n"/>
      <c r="O24" s="20">
        <f>IF(COUNT(F24:J24)=0,"",IF(AND(TRUE,L24&lt;=E24),"OK","NOK"))</f>
        <v/>
      </c>
      <c r="P24" s="20" t="inlineStr"/>
    </row>
    <row r="25">
      <c r="A25" s="20" t="inlineStr">
        <is>
          <t>12</t>
        </is>
      </c>
      <c r="B25" s="20" t="inlineStr">
        <is>
          <t>Línea de partición 5. PARTING LINE MISMATCH 0.1 MM MAX.</t>
        </is>
      </c>
      <c r="C25" s="23" t="n"/>
      <c r="D25" s="23" t="n"/>
      <c r="E25" s="23" t="n"/>
      <c r="F25" s="19" t="n"/>
      <c r="G25" s="19" t="n"/>
      <c r="H25" s="19" t="n"/>
      <c r="I25" s="19" t="n"/>
      <c r="J25" s="19" t="n"/>
      <c r="K25" s="23" t="n"/>
      <c r="L25" s="23" t="n"/>
      <c r="M25" s="23" t="n"/>
      <c r="N25" s="18" t="n"/>
      <c r="O25" s="18" t="n"/>
      <c r="P25" s="20" t="inlineStr">
        <is>
          <t>Texto literal de la nota general (valores extraídos automáticamente).</t>
        </is>
      </c>
    </row>
    <row r="26">
      <c r="A26" s="20" t="inlineStr">
        <is>
          <t>13</t>
        </is>
      </c>
      <c r="B26" s="20" t="inlineStr">
        <is>
          <t>Remolido 6. MAXIMUM ALLOWABLE REGRIND CONTENT 10% BY WEIGHT.</t>
        </is>
      </c>
      <c r="C26" s="23" t="n"/>
      <c r="D26" s="23" t="n"/>
      <c r="E26" s="23" t="n"/>
      <c r="F26" s="19" t="n"/>
      <c r="G26" s="19" t="n"/>
      <c r="H26" s="19" t="n"/>
      <c r="I26" s="19" t="n"/>
      <c r="J26" s="19" t="n"/>
      <c r="K26" s="23" t="n"/>
      <c r="L26" s="23" t="n"/>
      <c r="M26" s="23" t="n"/>
      <c r="N26" s="18" t="n"/>
      <c r="O26" s="18" t="n"/>
      <c r="P26" s="20" t="inlineStr">
        <is>
          <t>Texto literal de la nota general (valores extraídos automáticamente).</t>
        </is>
      </c>
    </row>
    <row r="27">
      <c r="A27" s="20" t="inlineStr">
        <is>
          <t>14</t>
        </is>
      </c>
      <c r="B27" s="20" t="inlineStr">
        <is>
          <t>Línea de partición 8. PARTING LINE MISMATCH 0.25 MM MAX ON NON VISIBLE AREAS.</t>
        </is>
      </c>
      <c r="C27" s="23" t="n"/>
      <c r="D27" s="23" t="n"/>
      <c r="E27" s="23" t="n"/>
      <c r="F27" s="19" t="n"/>
      <c r="G27" s="19" t="n"/>
      <c r="H27" s="19" t="n"/>
      <c r="I27" s="19" t="n"/>
      <c r="J27" s="19" t="n"/>
      <c r="K27" s="23" t="n"/>
      <c r="L27" s="23" t="n"/>
      <c r="M27" s="23" t="n"/>
      <c r="N27" s="18" t="n"/>
      <c r="O27" s="18" t="n"/>
      <c r="P27" s="20" t="inlineStr">
        <is>
          <t>Texto literal de la nota general (valores extraídos automáticamente).</t>
        </is>
      </c>
    </row>
    <row r="28"/>
    <row r="29">
      <c r="A29" s="12" t="inlineStr">
        <is>
          <t>GD&amp;T: introducir la desviación medida (LSE = zona; con Ⓜ/Ⓛ aplicar el bonus de la hoja Características). Las características con «nX» se desglosan en n filas. La capacidad (Ppk/Cpk) requiere un estudio aparte con ≥ 30 piezas.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1A3C34"/>
    <outlinePr summaryBelow="1" summaryRight="1"/>
    <pageSetUpPr/>
  </sheetPr>
  <dimension ref="A1:N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4" customWidth="1" min="3" max="3"/>
    <col width="50" customWidth="1" min="4" max="4"/>
    <col width="16" customWidth="1" min="5" max="5"/>
    <col width="18" customWidth="1" min="6" max="6"/>
    <col width="18" customWidth="1" min="7" max="7"/>
    <col width="40" customWidth="1" min="8" max="8"/>
  </cols>
  <sheetData>
    <row r="1">
      <c r="A1" s="13" t="inlineStr">
        <is>
          <t>AS9102 Form 3 — Characteristic Accountability, Verification and Compatibility Evaluation</t>
        </is>
      </c>
      <c r="N1" s="8" t="inlineStr">
        <is>
          <t>BORRADOR — no apto como registro PPAP/FAI hasta su verificación y aprobación por Calidad</t>
        </is>
      </c>
    </row>
    <row r="2">
      <c r="A2" s="10" t="inlineStr">
        <is>
          <t>1. Part Number</t>
        </is>
      </c>
      <c r="B2" s="11" t="inlineStr">
        <is>
          <t>DEMO-0001-A</t>
        </is>
      </c>
    </row>
    <row r="3">
      <c r="A3" s="10" t="inlineStr">
        <is>
          <t>2. Part Name</t>
        </is>
      </c>
      <c r="B3" s="11" t="inlineStr">
        <is>
          <t>SOPORTE DEMO</t>
        </is>
      </c>
    </row>
    <row r="4">
      <c r="A4" s="10" t="inlineStr">
        <is>
          <t>3. Serial Number</t>
        </is>
      </c>
      <c r="B4" s="25" t="inlineStr"/>
    </row>
    <row r="5">
      <c r="A5" s="10" t="inlineStr">
        <is>
          <t>4. FAI Report Number</t>
        </is>
      </c>
      <c r="B5" s="25" t="inlineStr"/>
    </row>
    <row r="6"/>
    <row r="7">
      <c r="A7" s="14" t="inlineStr">
        <is>
          <t>5. Char. No.</t>
        </is>
      </c>
      <c r="B7" s="14" t="inlineStr">
        <is>
          <t>6. Reference Location</t>
        </is>
      </c>
      <c r="C7" s="14" t="inlineStr">
        <is>
          <t>7. Characteristic Designator</t>
        </is>
      </c>
      <c r="D7" s="14" t="inlineStr">
        <is>
          <t>8. Requirement (mm)</t>
        </is>
      </c>
      <c r="E7" s="14" t="inlineStr">
        <is>
          <t>9. Results (mm)</t>
        </is>
      </c>
      <c r="F7" s="14" t="inlineStr">
        <is>
          <t>10. Designed / Qualified Tooling</t>
        </is>
      </c>
      <c r="G7" s="14" t="inlineStr">
        <is>
          <t>11. Nonconformance Number</t>
        </is>
      </c>
      <c r="H7" s="14" t="inlineStr">
        <is>
          <t>14. Additional Fields</t>
        </is>
      </c>
    </row>
    <row r="8">
      <c r="A8" s="20" t="n">
        <v>1</v>
      </c>
      <c r="B8" s="20" t="inlineStr">
        <is>
          <t>3D model · Geometrical Tolerance.1 @ (25.0, 20.0, 22.0)</t>
        </is>
      </c>
      <c r="C8" s="20" t="inlineStr"/>
      <c r="D8" s="20" t="inlineStr">
        <is>
          <t>Diámetro Ø 8 ±0,1 · 2X</t>
        </is>
      </c>
      <c r="E8" s="18" t="n"/>
      <c r="F8" s="18" t="n"/>
      <c r="G8" s="18" t="n"/>
      <c r="H8" s="20" t="inlineStr"/>
    </row>
    <row r="9">
      <c r="A9" s="20" t="n">
        <v>2</v>
      </c>
      <c r="B9" s="20" t="inlineStr">
        <is>
          <t>3D model · Geometrical Tolerance.1 @ (25.0, 20.0, 22.0)</t>
        </is>
      </c>
      <c r="C9" s="20" t="inlineStr"/>
      <c r="D9" s="20" t="inlineStr">
        <is>
          <t>⌖ Posición 0,3 (M) | A | B | C · 2X</t>
        </is>
      </c>
      <c r="E9" s="18" t="n"/>
      <c r="F9" s="18" t="n"/>
      <c r="G9" s="18" t="n"/>
      <c r="H9" s="20" t="inlineStr"/>
    </row>
    <row r="10">
      <c r="A10" s="20" t="n">
        <v>3</v>
      </c>
      <c r="B10" s="20" t="inlineStr">
        <is>
          <t>3D model · Geometrical Tolerance.2 @ (90.0, 35.0, 18.0)</t>
        </is>
      </c>
      <c r="C10" s="20" t="inlineStr"/>
      <c r="D10" s="20" t="inlineStr">
        <is>
          <t>Anchura 6 ±0,1</t>
        </is>
      </c>
      <c r="E10" s="18" t="n"/>
      <c r="F10" s="18" t="n"/>
      <c r="G10" s="18" t="n"/>
      <c r="H10" s="20" t="inlineStr">
        <is>
          <t>Elemento del datum A (por proximidad, confirmar).</t>
        </is>
      </c>
    </row>
    <row r="11">
      <c r="A11" s="20" t="n">
        <v>4</v>
      </c>
      <c r="B11" s="20" t="inlineStr">
        <is>
          <t>3D model · Geometrical Tolerance.2 @ (90.0, 35.0, 18.0)</t>
        </is>
      </c>
      <c r="C11" s="20" t="inlineStr"/>
      <c r="D11" s="20" t="inlineStr">
        <is>
          <t>Longitud 14 ±0,2</t>
        </is>
      </c>
      <c r="E11" s="18" t="n"/>
      <c r="F11" s="18" t="n"/>
      <c r="G11" s="18" t="n"/>
      <c r="H11" s="20" t="inlineStr">
        <is>
          <t>Elemento del datum A (por proximidad, confirmar).</t>
        </is>
      </c>
    </row>
    <row r="12">
      <c r="A12" s="20" t="n">
        <v>5</v>
      </c>
      <c r="B12" s="20" t="inlineStr">
        <is>
          <t>3D model · Geometrical Tolerance.2 @ (90.0, 35.0, 18.0)</t>
        </is>
      </c>
      <c r="C12" s="20" t="inlineStr"/>
      <c r="D12" s="20" t="inlineStr">
        <is>
          <t>⌖ Posición 0,5 (M) | A | B | C</t>
        </is>
      </c>
      <c r="E12" s="18" t="n"/>
      <c r="F12" s="18" t="n"/>
      <c r="G12" s="18" t="n"/>
      <c r="H12" s="20" t="inlineStr"/>
    </row>
    <row r="13">
      <c r="A13" s="20" t="n">
        <v>6</v>
      </c>
      <c r="B13" s="20" t="inlineStr">
        <is>
          <t>3D model · Geometrical Tolerance.3 @ (60.0, 70.0, 4.0)</t>
        </is>
      </c>
      <c r="C13" s="20" t="inlineStr"/>
      <c r="D13" s="20" t="inlineStr">
        <is>
          <t>⏥ Planitud 0,2</t>
        </is>
      </c>
      <c r="E13" s="18" t="n"/>
      <c r="F13" s="18" t="n"/>
      <c r="G13" s="18" t="n"/>
      <c r="H13" s="20" t="inlineStr"/>
    </row>
    <row r="14">
      <c r="A14" s="20" t="n">
        <v>7</v>
      </c>
      <c r="B14" s="20" t="inlineStr">
        <is>
          <t>3D model · Geometrical Tolerance.4 @ (-10.0, 78.5, 48.0)</t>
        </is>
      </c>
      <c r="C14" s="20" t="inlineStr"/>
      <c r="D14" s="20" t="inlineStr">
        <is>
          <t>⊥ Perpendicularidad 0,4 | A</t>
        </is>
      </c>
      <c r="E14" s="18" t="n"/>
      <c r="F14" s="18" t="n"/>
      <c r="G14" s="18" t="n"/>
      <c r="H14" s="20" t="inlineStr"/>
    </row>
    <row r="15">
      <c r="A15" s="20" t="n">
        <v>8</v>
      </c>
      <c r="B15" s="20" t="inlineStr">
        <is>
          <t>3D model · Geometrical Tolerance.5 @ (-10.0, 35.0, 28.0)</t>
        </is>
      </c>
      <c r="C15" s="20" t="inlineStr"/>
      <c r="D15" s="20" t="inlineStr">
        <is>
          <t>Tamaño de elemento 10 ±0,15</t>
        </is>
      </c>
      <c r="E15" s="18" t="n"/>
      <c r="F15" s="18" t="n"/>
      <c r="G15" s="18" t="n"/>
      <c r="H15" s="20" t="inlineStr">
        <is>
          <t>Elemento del datum B (por proximidad, confirmar).</t>
        </is>
      </c>
    </row>
    <row r="16">
      <c r="A16" s="20" t="n">
        <v>9</v>
      </c>
      <c r="B16" s="20" t="inlineStr">
        <is>
          <t>3D model · Geometrical Tolerance.5 @ (-10.0, 35.0, 28.0)</t>
        </is>
      </c>
      <c r="C16" s="20" t="inlineStr"/>
      <c r="D16" s="20" t="inlineStr">
        <is>
          <t>⌓ Perfil de superficie 1 | A | B</t>
        </is>
      </c>
      <c r="E16" s="18" t="n"/>
      <c r="F16" s="18" t="n"/>
      <c r="G16" s="18" t="n"/>
      <c r="H16" s="20" t="inlineStr"/>
    </row>
    <row r="17">
      <c r="A17" s="20" t="n">
        <v>10</v>
      </c>
      <c r="B17" s="20" t="inlineStr">
        <is>
          <t>3D model · Nota 3 (UOS)</t>
        </is>
      </c>
      <c r="C17" s="20" t="inlineStr"/>
      <c r="D17" s="20" t="inlineStr">
        <is>
          <t>⌓ General Surfaces 1 | A | B | C</t>
        </is>
      </c>
      <c r="E17" s="18" t="n"/>
      <c r="F17" s="18" t="n"/>
      <c r="G17" s="18" t="n"/>
      <c r="H17" s="20" t="inlineStr"/>
    </row>
    <row r="18">
      <c r="A18" s="20" t="n">
        <v>11</v>
      </c>
      <c r="B18" s="20" t="inlineStr">
        <is>
          <t>3D model · Nota 4 (UOS)</t>
        </is>
      </c>
      <c r="C18" s="20" t="inlineStr"/>
      <c r="D18" s="20" t="inlineStr">
        <is>
          <t>⌖ Holes 0,5 (M) | A | B | C</t>
        </is>
      </c>
      <c r="E18" s="18" t="n"/>
      <c r="F18" s="18" t="n"/>
      <c r="G18" s="18" t="n"/>
      <c r="H18" s="20" t="inlineStr"/>
    </row>
    <row r="19">
      <c r="A19" s="20" t="n">
        <v>12</v>
      </c>
      <c r="B19" s="20" t="inlineStr">
        <is>
          <t>3D model · Nota 5</t>
        </is>
      </c>
      <c r="C19" s="20" t="inlineStr"/>
      <c r="D19" s="20" t="inlineStr">
        <is>
          <t>Línea de partición 5. PARTING LINE MISMATCH 0.1 MM MAX.</t>
        </is>
      </c>
      <c r="E19" s="18" t="n"/>
      <c r="F19" s="18" t="n"/>
      <c r="G19" s="18" t="n"/>
      <c r="H19" s="20" t="inlineStr">
        <is>
          <t>Texto literal de la nota general (valores extraídos automáticamente).</t>
        </is>
      </c>
    </row>
    <row r="20">
      <c r="A20" s="20" t="n">
        <v>13</v>
      </c>
      <c r="B20" s="20" t="inlineStr">
        <is>
          <t>3D model · Nota 6</t>
        </is>
      </c>
      <c r="C20" s="20" t="inlineStr"/>
      <c r="D20" s="20" t="inlineStr">
        <is>
          <t>Remolido 6. MAXIMUM ALLOWABLE REGRIND CONTENT 10% BY WEIGHT.</t>
        </is>
      </c>
      <c r="E20" s="18" t="n"/>
      <c r="F20" s="18" t="n"/>
      <c r="G20" s="18" t="n"/>
      <c r="H20" s="20" t="inlineStr">
        <is>
          <t>Texto literal de la nota general (valores extraídos automáticamente).</t>
        </is>
      </c>
    </row>
    <row r="21">
      <c r="A21" s="20" t="n">
        <v>14</v>
      </c>
      <c r="B21" s="20" t="inlineStr">
        <is>
          <t>3D model · Nota 8</t>
        </is>
      </c>
      <c r="C21" s="20" t="inlineStr"/>
      <c r="D21" s="20" t="inlineStr">
        <is>
          <t>Línea de partición 8. PARTING LINE MISMATCH 0.25 MM MAX ON NON VISIBLE AREAS.</t>
        </is>
      </c>
      <c r="E21" s="18" t="n"/>
      <c r="F21" s="18" t="n"/>
      <c r="G21" s="18" t="n"/>
      <c r="H21" s="20" t="inlineStr">
        <is>
          <t>Texto literal de la nota general (valores extraídos automáticamente).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1A3C34"/>
    <outlinePr summaryBelow="1" summaryRight="1"/>
    <pageSetUpPr/>
  </sheetPr>
  <dimension ref="A1:N29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6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36" customWidth="1" min="9" max="9"/>
  </cols>
  <sheetData>
    <row r="1">
      <c r="A1" s="13" t="inlineStr">
        <is>
          <t>Erstmusterprüfbericht (EMPB) · Ergebnisse der Maßprüfung — DEMO-0001-A · SOPORTE DEMO</t>
        </is>
      </c>
      <c r="N1" s="8" t="inlineStr">
        <is>
          <t>BORRADOR — no apto como registro PPAP/FAI hasta su verificación y aprobación por Calidad</t>
        </is>
      </c>
    </row>
    <row r="2">
      <c r="A2" s="10" t="inlineStr">
        <is>
          <t>Lieferant</t>
        </is>
      </c>
      <c r="B2" s="25" t="inlineStr"/>
    </row>
    <row r="3">
      <c r="A3" s="10" t="inlineStr">
        <is>
          <t>Sachnummer</t>
        </is>
      </c>
      <c r="B3" s="11" t="inlineStr">
        <is>
          <t>DEMO-0001-A</t>
        </is>
      </c>
    </row>
    <row r="4">
      <c r="A4" s="10" t="inlineStr">
        <is>
          <t>Benennung</t>
        </is>
      </c>
      <c r="B4" s="11" t="inlineStr">
        <is>
          <t>SOPORTE DEMO</t>
        </is>
      </c>
    </row>
    <row r="5">
      <c r="A5" s="10" t="inlineStr">
        <is>
          <t>Zeichnung / Änderungsstand</t>
        </is>
      </c>
      <c r="B5" s="11" t="inlineStr">
        <is>
          <t>DEMO-OO001-A</t>
        </is>
      </c>
    </row>
    <row r="6">
      <c r="A6" s="10" t="inlineStr">
        <is>
          <t>Werkzeug / Kavität</t>
        </is>
      </c>
      <c r="B6" s="25" t="inlineStr"/>
    </row>
    <row r="7">
      <c r="A7" s="10" t="inlineStr">
        <is>
          <t>Prüfdatum</t>
        </is>
      </c>
      <c r="B7" s="25" t="inlineStr"/>
    </row>
    <row r="8">
      <c r="A8" s="10" t="inlineStr">
        <is>
          <t>Prüfer</t>
        </is>
      </c>
      <c r="B8" s="25" t="inlineStr"/>
    </row>
    <row r="9">
      <c r="A9" s="10" t="inlineStr">
        <is>
          <t>Maßeinheit</t>
        </is>
      </c>
      <c r="B9" s="11" t="inlineStr">
        <is>
          <t>mm</t>
        </is>
      </c>
    </row>
    <row r="10"/>
    <row r="11">
      <c r="A11" s="14" t="inlineStr">
        <is>
          <t>Merkmal-Nr.</t>
        </is>
      </c>
      <c r="B11" s="14" t="inlineStr">
        <is>
          <t>Merkmal / Forderung</t>
        </is>
      </c>
      <c r="C11" s="14" t="inlineStr">
        <is>
          <t>Nennmaß (mm)</t>
        </is>
      </c>
      <c r="D11" s="14" t="inlineStr">
        <is>
          <t>Untere Grenze (mm)</t>
        </is>
      </c>
      <c r="E11" s="14" t="inlineStr">
        <is>
          <t>Obere Grenze (mm)</t>
        </is>
      </c>
      <c r="F11" s="14" t="inlineStr">
        <is>
          <t>Istwert (mm)</t>
        </is>
      </c>
      <c r="G11" s="14" t="inlineStr">
        <is>
          <t>Prüfmittel</t>
        </is>
      </c>
      <c r="H11" s="14" t="inlineStr">
        <is>
          <t>i.O. / n.i.O.</t>
        </is>
      </c>
      <c r="I11" s="14" t="inlineStr">
        <is>
          <t>Bemerkung</t>
        </is>
      </c>
    </row>
    <row r="12">
      <c r="A12" s="20" t="inlineStr">
        <is>
          <t>1.1</t>
        </is>
      </c>
      <c r="B12" s="20" t="inlineStr">
        <is>
          <t>Diameter Ø 8 ±0,1</t>
        </is>
      </c>
      <c r="C12" s="23" t="n">
        <v>8</v>
      </c>
      <c r="D12" s="23" t="n">
        <v>7.9</v>
      </c>
      <c r="E12" s="23" t="n">
        <v>8.1</v>
      </c>
      <c r="F12" s="19" t="n"/>
      <c r="G12" s="18" t="n"/>
      <c r="H12" s="20">
        <f>IF(F12="","",IF(AND(F12&gt;=D12,F12&lt;=E12),"i.O.","n.i.O."))</f>
        <v/>
      </c>
      <c r="I12" s="20" t="inlineStr"/>
    </row>
    <row r="13">
      <c r="A13" s="20" t="inlineStr">
        <is>
          <t>1.2</t>
        </is>
      </c>
      <c r="B13" s="20" t="inlineStr">
        <is>
          <t>Diameter Ø 8 ±0,1</t>
        </is>
      </c>
      <c r="C13" s="23" t="n">
        <v>8</v>
      </c>
      <c r="D13" s="23" t="n">
        <v>7.9</v>
      </c>
      <c r="E13" s="23" t="n">
        <v>8.1</v>
      </c>
      <c r="F13" s="19" t="n"/>
      <c r="G13" s="18" t="n"/>
      <c r="H13" s="20">
        <f>IF(F13="","",IF(AND(F13&gt;=D13,F13&lt;=E13),"i.O.","n.i.O."))</f>
        <v/>
      </c>
      <c r="I13" s="20" t="inlineStr"/>
    </row>
    <row r="14">
      <c r="A14" s="20" t="inlineStr">
        <is>
          <t>2.1</t>
        </is>
      </c>
      <c r="B14" s="20" t="inlineStr">
        <is>
          <t>⌖ Position 0,3 (M) | A | B | C</t>
        </is>
      </c>
      <c r="C14" s="23" t="n">
        <v>0</v>
      </c>
      <c r="D14" s="23" t="n"/>
      <c r="E14" s="23" t="n">
        <v>0.3</v>
      </c>
      <c r="F14" s="19" t="n"/>
      <c r="G14" s="18" t="n"/>
      <c r="H14" s="20">
        <f>IF(F14="","",IF(AND(TRUE,F14&lt;=E14),"i.O.","n.i.O."))</f>
        <v/>
      </c>
      <c r="I14" s="20" t="inlineStr"/>
    </row>
    <row r="15">
      <c r="A15" s="20" t="inlineStr">
        <is>
          <t>2.2</t>
        </is>
      </c>
      <c r="B15" s="20" t="inlineStr">
        <is>
          <t>⌖ Position 0,3 (M) | A | B | C</t>
        </is>
      </c>
      <c r="C15" s="23" t="n">
        <v>0</v>
      </c>
      <c r="D15" s="23" t="n"/>
      <c r="E15" s="23" t="n">
        <v>0.3</v>
      </c>
      <c r="F15" s="19" t="n"/>
      <c r="G15" s="18" t="n"/>
      <c r="H15" s="20">
        <f>IF(F15="","",IF(AND(TRUE,F15&lt;=E15),"i.O.","n.i.O."))</f>
        <v/>
      </c>
      <c r="I15" s="20" t="inlineStr"/>
    </row>
    <row r="16">
      <c r="A16" s="20" t="inlineStr">
        <is>
          <t>3</t>
        </is>
      </c>
      <c r="B16" s="20" t="inlineStr">
        <is>
          <t>Width 6 ±0,1</t>
        </is>
      </c>
      <c r="C16" s="23" t="n">
        <v>6</v>
      </c>
      <c r="D16" s="23" t="n">
        <v>5.9</v>
      </c>
      <c r="E16" s="23" t="n">
        <v>6.1</v>
      </c>
      <c r="F16" s="19" t="n"/>
      <c r="G16" s="18" t="n"/>
      <c r="H16" s="20">
        <f>IF(F16="","",IF(AND(F16&gt;=D16,F16&lt;=E16),"i.O.","n.i.O."))</f>
        <v/>
      </c>
      <c r="I16" s="20" t="inlineStr">
        <is>
          <t>Feature of datum A (by proximity, confirm).</t>
        </is>
      </c>
    </row>
    <row r="17">
      <c r="A17" s="20" t="inlineStr">
        <is>
          <t>4</t>
        </is>
      </c>
      <c r="B17" s="20" t="inlineStr">
        <is>
          <t>Length 14 ±0,2</t>
        </is>
      </c>
      <c r="C17" s="23" t="n">
        <v>14</v>
      </c>
      <c r="D17" s="23" t="n">
        <v>13.8</v>
      </c>
      <c r="E17" s="23" t="n">
        <v>14.2</v>
      </c>
      <c r="F17" s="19" t="n"/>
      <c r="G17" s="18" t="n"/>
      <c r="H17" s="20">
        <f>IF(F17="","",IF(AND(F17&gt;=D17,F17&lt;=E17),"i.O.","n.i.O."))</f>
        <v/>
      </c>
      <c r="I17" s="20" t="inlineStr">
        <is>
          <t>Feature of datum A (by proximity, confirm).</t>
        </is>
      </c>
    </row>
    <row r="18">
      <c r="A18" s="20" t="inlineStr">
        <is>
          <t>5</t>
        </is>
      </c>
      <c r="B18" s="20" t="inlineStr">
        <is>
          <t>⌖ Position 0,5 (M) | A | B | C</t>
        </is>
      </c>
      <c r="C18" s="23" t="n">
        <v>0</v>
      </c>
      <c r="D18" s="23" t="n"/>
      <c r="E18" s="23" t="n">
        <v>0.5</v>
      </c>
      <c r="F18" s="19" t="n"/>
      <c r="G18" s="18" t="n"/>
      <c r="H18" s="20">
        <f>IF(F18="","",IF(AND(TRUE,F18&lt;=E18),"i.O.","n.i.O."))</f>
        <v/>
      </c>
      <c r="I18" s="20" t="inlineStr"/>
    </row>
    <row r="19">
      <c r="A19" s="20" t="inlineStr">
        <is>
          <t>6</t>
        </is>
      </c>
      <c r="B19" s="20" t="inlineStr">
        <is>
          <t>⏥ Flatness 0,2</t>
        </is>
      </c>
      <c r="C19" s="23" t="n">
        <v>0</v>
      </c>
      <c r="D19" s="23" t="n"/>
      <c r="E19" s="23" t="n">
        <v>0.2</v>
      </c>
      <c r="F19" s="19" t="n"/>
      <c r="G19" s="18" t="n"/>
      <c r="H19" s="20">
        <f>IF(F19="","",IF(AND(TRUE,F19&lt;=E19),"i.O.","n.i.O."))</f>
        <v/>
      </c>
      <c r="I19" s="20" t="inlineStr"/>
    </row>
    <row r="20">
      <c r="A20" s="20" t="inlineStr">
        <is>
          <t>7</t>
        </is>
      </c>
      <c r="B20" s="20" t="inlineStr">
        <is>
          <t>⊥ Perpendicularity 0,4 | A</t>
        </is>
      </c>
      <c r="C20" s="23" t="n">
        <v>0</v>
      </c>
      <c r="D20" s="23" t="n"/>
      <c r="E20" s="23" t="n">
        <v>0.4</v>
      </c>
      <c r="F20" s="19" t="n"/>
      <c r="G20" s="18" t="n"/>
      <c r="H20" s="20">
        <f>IF(F20="","",IF(AND(TRUE,F20&lt;=E20),"i.O.","n.i.O."))</f>
        <v/>
      </c>
      <c r="I20" s="20" t="inlineStr"/>
    </row>
    <row r="21">
      <c r="A21" s="20" t="inlineStr">
        <is>
          <t>8</t>
        </is>
      </c>
      <c r="B21" s="20" t="inlineStr">
        <is>
          <t>Feature size 10 ±0,15</t>
        </is>
      </c>
      <c r="C21" s="23" t="n">
        <v>10</v>
      </c>
      <c r="D21" s="23" t="n">
        <v>9.85</v>
      </c>
      <c r="E21" s="23" t="n">
        <v>10.15</v>
      </c>
      <c r="F21" s="19" t="n"/>
      <c r="G21" s="18" t="n"/>
      <c r="H21" s="20">
        <f>IF(F21="","",IF(AND(F21&gt;=D21,F21&lt;=E21),"i.O.","n.i.O."))</f>
        <v/>
      </c>
      <c r="I21" s="20" t="inlineStr">
        <is>
          <t>Feature of datum B (by proximity, confirm).</t>
        </is>
      </c>
    </row>
    <row r="22">
      <c r="A22" s="20" t="inlineStr">
        <is>
          <t>9</t>
        </is>
      </c>
      <c r="B22" s="20" t="inlineStr">
        <is>
          <t>⌓ Profile of a surface 1 | A | B</t>
        </is>
      </c>
      <c r="C22" s="23" t="n">
        <v>0</v>
      </c>
      <c r="D22" s="23" t="n"/>
      <c r="E22" s="23" t="n">
        <v>1</v>
      </c>
      <c r="F22" s="19" t="n"/>
      <c r="G22" s="18" t="n"/>
      <c r="H22" s="20">
        <f>IF(F22="","",IF(AND(TRUE,F22&lt;=E22),"i.O.","n.i.O."))</f>
        <v/>
      </c>
      <c r="I22" s="20" t="inlineStr"/>
    </row>
    <row r="23">
      <c r="A23" s="20" t="inlineStr">
        <is>
          <t>10</t>
        </is>
      </c>
      <c r="B23" s="20" t="inlineStr">
        <is>
          <t>⌓ General Surfaces 1 | A | B | C</t>
        </is>
      </c>
      <c r="C23" s="23" t="n">
        <v>0</v>
      </c>
      <c r="D23" s="23" t="n"/>
      <c r="E23" s="23" t="n">
        <v>1</v>
      </c>
      <c r="F23" s="19" t="n"/>
      <c r="G23" s="18" t="n"/>
      <c r="H23" s="20">
        <f>IF(F23="","",IF(AND(TRUE,F23&lt;=E23),"i.O.","n.i.O."))</f>
        <v/>
      </c>
      <c r="I23" s="20" t="inlineStr"/>
    </row>
    <row r="24">
      <c r="A24" s="20" t="inlineStr">
        <is>
          <t>11</t>
        </is>
      </c>
      <c r="B24" s="20" t="inlineStr">
        <is>
          <t>⌖ Holes 0,5 (M) | A | B | C</t>
        </is>
      </c>
      <c r="C24" s="23" t="n">
        <v>0</v>
      </c>
      <c r="D24" s="23" t="n"/>
      <c r="E24" s="23" t="n">
        <v>0.5</v>
      </c>
      <c r="F24" s="19" t="n"/>
      <c r="G24" s="18" t="n"/>
      <c r="H24" s="20">
        <f>IF(F24="","",IF(AND(TRUE,F24&lt;=E24),"i.O.","n.i.O."))</f>
        <v/>
      </c>
      <c r="I24" s="20" t="inlineStr"/>
    </row>
    <row r="25">
      <c r="A25" s="20" t="inlineStr">
        <is>
          <t>12</t>
        </is>
      </c>
      <c r="B25" s="20" t="inlineStr">
        <is>
          <t>Parting line 5. PARTING LINE MISMATCH 0.1 MM MAX.</t>
        </is>
      </c>
      <c r="C25" s="23" t="n"/>
      <c r="D25" s="23" t="n"/>
      <c r="E25" s="23" t="n"/>
      <c r="F25" s="19" t="n"/>
      <c r="G25" s="18" t="n"/>
      <c r="H25" s="18" t="n"/>
      <c r="I25" s="20" t="inlineStr">
        <is>
          <t>Literal text of the general note (values extracted automatically).</t>
        </is>
      </c>
    </row>
    <row r="26">
      <c r="A26" s="20" t="inlineStr">
        <is>
          <t>13</t>
        </is>
      </c>
      <c r="B26" s="20" t="inlineStr">
        <is>
          <t>Regrind 6. MAXIMUM ALLOWABLE REGRIND CONTENT 10% BY WEIGHT.</t>
        </is>
      </c>
      <c r="C26" s="23" t="n"/>
      <c r="D26" s="23" t="n"/>
      <c r="E26" s="23" t="n"/>
      <c r="F26" s="19" t="n"/>
      <c r="G26" s="18" t="n"/>
      <c r="H26" s="18" t="n"/>
      <c r="I26" s="20" t="inlineStr">
        <is>
          <t>Literal text of the general note (values extracted automatically).</t>
        </is>
      </c>
    </row>
    <row r="27">
      <c r="A27" s="20" t="inlineStr">
        <is>
          <t>14</t>
        </is>
      </c>
      <c r="B27" s="20" t="inlineStr">
        <is>
          <t>Parting line 8. PARTING LINE MISMATCH 0.25 MM MAX ON NON VISIBLE AREAS.</t>
        </is>
      </c>
      <c r="C27" s="23" t="n"/>
      <c r="D27" s="23" t="n"/>
      <c r="E27" s="23" t="n"/>
      <c r="F27" s="19" t="n"/>
      <c r="G27" s="18" t="n"/>
      <c r="H27" s="18" t="n"/>
      <c r="I27" s="20" t="inlineStr">
        <is>
          <t>Literal text of the general note (values extracted automatically).</t>
        </is>
      </c>
    </row>
    <row r="28"/>
    <row r="29">
      <c r="A29" s="12" t="inlineStr">
        <is>
          <t>Eigenes Format, kein VDA-Formblatt: die Ergebnisse in das vom Kunden geforderte Formblatt übertragen. Pro Kavität eine Istwert-Spalte ergänzen. GD&amp;T: gemessene Abweichung eintragen (obere Grenze = Toleranzzone).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1A3C34"/>
    <outlinePr summaryBelow="1" summaryRight="1"/>
    <pageSetUpPr/>
  </sheetPr>
  <dimension ref="A1:N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6" customWidth="1" min="3" max="3"/>
    <col width="30" customWidth="1" min="4" max="4"/>
    <col width="10" customWidth="1" min="5" max="5"/>
    <col width="44" customWidth="1" min="6" max="6"/>
    <col width="26" customWidth="1" min="7" max="7"/>
    <col width="12" customWidth="1" min="8" max="8"/>
    <col width="14" customWidth="1" min="9" max="9"/>
    <col width="18" customWidth="1" min="10" max="10"/>
    <col width="26" customWidth="1" min="11" max="11"/>
  </cols>
  <sheetData>
    <row r="1">
      <c r="A1" s="13" t="inlineStr">
        <is>
          <t>Plan de control (AIAG) — características de producto · DEMO-0001-A</t>
        </is>
      </c>
      <c r="N1" s="8" t="inlineStr">
        <is>
          <t>BORRADOR — no apto como registro PPAP/FAI hasta su verificación y aprobación por Calidad</t>
        </is>
      </c>
    </row>
    <row r="2">
      <c r="A2" s="12" t="inlineStr">
        <is>
          <t>Prototipo / Preserie / Producción: ____   Proceso, máquina, tamaño de muestra, frecuencia y plan de reacción los completa Calidad.</t>
        </is>
      </c>
    </row>
    <row r="3"/>
    <row r="4">
      <c r="A4" s="14" t="inlineStr">
        <is>
          <t>Nº car.</t>
        </is>
      </c>
      <c r="B4" s="14" t="inlineStr">
        <is>
          <t>Proceso / operación</t>
        </is>
      </c>
      <c r="C4" s="14" t="inlineStr">
        <is>
          <t>Máquina / molde</t>
        </is>
      </c>
      <c r="D4" s="14" t="inlineStr">
        <is>
          <t>Característica de producto</t>
        </is>
      </c>
      <c r="E4" s="14" t="inlineStr">
        <is>
          <t>Clase especial</t>
        </is>
      </c>
      <c r="F4" s="14" t="inlineStr">
        <is>
          <t>Especificación / tolerancia (mm)</t>
        </is>
      </c>
      <c r="G4" s="14" t="inlineStr">
        <is>
          <t>Técnica de evaluación / medición</t>
        </is>
      </c>
      <c r="H4" s="14" t="inlineStr">
        <is>
          <t>Tamaño muestra</t>
        </is>
      </c>
      <c r="I4" s="14" t="inlineStr">
        <is>
          <t>Frecuencia</t>
        </is>
      </c>
      <c r="J4" s="14" t="inlineStr">
        <is>
          <t>Método de control</t>
        </is>
      </c>
      <c r="K4" s="14" t="inlineStr">
        <is>
          <t>Plan de reacción</t>
        </is>
      </c>
    </row>
    <row r="5">
      <c r="A5" s="20" t="n">
        <v>1</v>
      </c>
      <c r="B5" s="18" t="n"/>
      <c r="C5" s="18" t="n"/>
      <c r="D5" s="20" t="inlineStr">
        <is>
          <t>Diámetro Ø</t>
        </is>
      </c>
      <c r="E5" s="20" t="inlineStr"/>
      <c r="F5" s="20" t="inlineStr">
        <is>
          <t>Diámetro Ø 8 ±0,1 · 2X</t>
        </is>
      </c>
      <c r="G5" s="18" t="n"/>
      <c r="H5" s="18" t="n"/>
      <c r="I5" s="18" t="n"/>
      <c r="J5" s="18" t="n"/>
      <c r="K5" s="18" t="n"/>
    </row>
    <row r="6">
      <c r="A6" s="20" t="n">
        <v>2</v>
      </c>
      <c r="B6" s="18" t="n"/>
      <c r="C6" s="18" t="n"/>
      <c r="D6" s="20" t="inlineStr">
        <is>
          <t>⌖ Posición</t>
        </is>
      </c>
      <c r="E6" s="20" t="inlineStr"/>
      <c r="F6" s="20" t="inlineStr">
        <is>
          <t>⌖ Posición 0,3 (M) | A | B | C · 2X</t>
        </is>
      </c>
      <c r="G6" s="18" t="n"/>
      <c r="H6" s="18" t="n"/>
      <c r="I6" s="18" t="n"/>
      <c r="J6" s="18" t="n"/>
      <c r="K6" s="18" t="n"/>
    </row>
    <row r="7">
      <c r="A7" s="20" t="n">
        <v>3</v>
      </c>
      <c r="B7" s="18" t="n"/>
      <c r="C7" s="18" t="n"/>
      <c r="D7" s="20" t="inlineStr">
        <is>
          <t>Anchura</t>
        </is>
      </c>
      <c r="E7" s="20" t="inlineStr"/>
      <c r="F7" s="20" t="inlineStr">
        <is>
          <t>Anchura 6 ±0,1</t>
        </is>
      </c>
      <c r="G7" s="18" t="n"/>
      <c r="H7" s="18" t="n"/>
      <c r="I7" s="18" t="n"/>
      <c r="J7" s="18" t="n"/>
      <c r="K7" s="18" t="n"/>
    </row>
    <row r="8">
      <c r="A8" s="20" t="n">
        <v>4</v>
      </c>
      <c r="B8" s="18" t="n"/>
      <c r="C8" s="18" t="n"/>
      <c r="D8" s="20" t="inlineStr">
        <is>
          <t>Longitud</t>
        </is>
      </c>
      <c r="E8" s="20" t="inlineStr"/>
      <c r="F8" s="20" t="inlineStr">
        <is>
          <t>Longitud 14 ±0,2</t>
        </is>
      </c>
      <c r="G8" s="18" t="n"/>
      <c r="H8" s="18" t="n"/>
      <c r="I8" s="18" t="n"/>
      <c r="J8" s="18" t="n"/>
      <c r="K8" s="18" t="n"/>
    </row>
    <row r="9">
      <c r="A9" s="20" t="n">
        <v>5</v>
      </c>
      <c r="B9" s="18" t="n"/>
      <c r="C9" s="18" t="n"/>
      <c r="D9" s="20" t="inlineStr">
        <is>
          <t>⌖ Posición</t>
        </is>
      </c>
      <c r="E9" s="20" t="inlineStr"/>
      <c r="F9" s="20" t="inlineStr">
        <is>
          <t>⌖ Posición 0,5 (M) | A | B | C</t>
        </is>
      </c>
      <c r="G9" s="18" t="n"/>
      <c r="H9" s="18" t="n"/>
      <c r="I9" s="18" t="n"/>
      <c r="J9" s="18" t="n"/>
      <c r="K9" s="18" t="n"/>
    </row>
    <row r="10">
      <c r="A10" s="20" t="n">
        <v>6</v>
      </c>
      <c r="B10" s="18" t="n"/>
      <c r="C10" s="18" t="n"/>
      <c r="D10" s="20" t="inlineStr">
        <is>
          <t>⏥ Planitud</t>
        </is>
      </c>
      <c r="E10" s="20" t="inlineStr"/>
      <c r="F10" s="20" t="inlineStr">
        <is>
          <t>⏥ Planitud 0,2</t>
        </is>
      </c>
      <c r="G10" s="18" t="n"/>
      <c r="H10" s="18" t="n"/>
      <c r="I10" s="18" t="n"/>
      <c r="J10" s="18" t="n"/>
      <c r="K10" s="18" t="n"/>
    </row>
    <row r="11">
      <c r="A11" s="20" t="n">
        <v>7</v>
      </c>
      <c r="B11" s="18" t="n"/>
      <c r="C11" s="18" t="n"/>
      <c r="D11" s="20" t="inlineStr">
        <is>
          <t>⊥ Perpendicularidad</t>
        </is>
      </c>
      <c r="E11" s="20" t="inlineStr"/>
      <c r="F11" s="20" t="inlineStr">
        <is>
          <t>⊥ Perpendicularidad 0,4 | A</t>
        </is>
      </c>
      <c r="G11" s="18" t="n"/>
      <c r="H11" s="18" t="n"/>
      <c r="I11" s="18" t="n"/>
      <c r="J11" s="18" t="n"/>
      <c r="K11" s="18" t="n"/>
    </row>
    <row r="12">
      <c r="A12" s="20" t="n">
        <v>8</v>
      </c>
      <c r="B12" s="18" t="n"/>
      <c r="C12" s="18" t="n"/>
      <c r="D12" s="20" t="inlineStr">
        <is>
          <t>Tamaño de elemento</t>
        </is>
      </c>
      <c r="E12" s="20" t="inlineStr"/>
      <c r="F12" s="20" t="inlineStr">
        <is>
          <t>Tamaño de elemento 10 ±0,15</t>
        </is>
      </c>
      <c r="G12" s="18" t="n"/>
      <c r="H12" s="18" t="n"/>
      <c r="I12" s="18" t="n"/>
      <c r="J12" s="18" t="n"/>
      <c r="K12" s="18" t="n"/>
    </row>
    <row r="13">
      <c r="A13" s="20" t="n">
        <v>9</v>
      </c>
      <c r="B13" s="18" t="n"/>
      <c r="C13" s="18" t="n"/>
      <c r="D13" s="20" t="inlineStr">
        <is>
          <t>⌓ Perfil de superficie</t>
        </is>
      </c>
      <c r="E13" s="20" t="inlineStr"/>
      <c r="F13" s="20" t="inlineStr">
        <is>
          <t>⌓ Perfil de superficie 1 | A | B</t>
        </is>
      </c>
      <c r="G13" s="18" t="n"/>
      <c r="H13" s="18" t="n"/>
      <c r="I13" s="18" t="n"/>
      <c r="J13" s="18" t="n"/>
      <c r="K13" s="18" t="n"/>
    </row>
    <row r="14">
      <c r="A14" s="20" t="n">
        <v>10</v>
      </c>
      <c r="B14" s="18" t="n"/>
      <c r="C14" s="18" t="n"/>
      <c r="D14" s="20" t="inlineStr">
        <is>
          <t>⌓ General Surfaces</t>
        </is>
      </c>
      <c r="E14" s="20" t="inlineStr"/>
      <c r="F14" s="20" t="inlineStr">
        <is>
          <t>⌓ General Surfaces 1 | A | B | C</t>
        </is>
      </c>
      <c r="G14" s="18" t="n"/>
      <c r="H14" s="18" t="n"/>
      <c r="I14" s="18" t="n"/>
      <c r="J14" s="18" t="n"/>
      <c r="K14" s="18" t="n"/>
    </row>
    <row r="15">
      <c r="A15" s="20" t="n">
        <v>11</v>
      </c>
      <c r="B15" s="18" t="n"/>
      <c r="C15" s="18" t="n"/>
      <c r="D15" s="20" t="inlineStr">
        <is>
          <t>⌖ Holes</t>
        </is>
      </c>
      <c r="E15" s="20" t="inlineStr"/>
      <c r="F15" s="20" t="inlineStr">
        <is>
          <t>⌖ Holes 0,5 (M) | A | B | C</t>
        </is>
      </c>
      <c r="G15" s="18" t="n"/>
      <c r="H15" s="18" t="n"/>
      <c r="I15" s="18" t="n"/>
      <c r="J15" s="18" t="n"/>
      <c r="K15" s="18" t="n"/>
    </row>
    <row r="16">
      <c r="A16" s="20" t="n">
        <v>12</v>
      </c>
      <c r="B16" s="18" t="n"/>
      <c r="C16" s="18" t="n"/>
      <c r="D16" s="20" t="inlineStr">
        <is>
          <t>Línea de partición</t>
        </is>
      </c>
      <c r="E16" s="20" t="inlineStr"/>
      <c r="F16" s="20" t="inlineStr">
        <is>
          <t>5. PARTING LINE MISMATCH 0.1 MM MAX.</t>
        </is>
      </c>
      <c r="G16" s="18" t="n"/>
      <c r="H16" s="18" t="n"/>
      <c r="I16" s="18" t="n"/>
      <c r="J16" s="18" t="n"/>
      <c r="K16" s="18" t="n"/>
    </row>
    <row r="17">
      <c r="A17" s="20" t="n">
        <v>13</v>
      </c>
      <c r="B17" s="18" t="n"/>
      <c r="C17" s="18" t="n"/>
      <c r="D17" s="20" t="inlineStr">
        <is>
          <t>Remolido</t>
        </is>
      </c>
      <c r="E17" s="20" t="inlineStr"/>
      <c r="F17" s="20" t="inlineStr">
        <is>
          <t>6. MAXIMUM ALLOWABLE REGRIND CONTENT 10% BY WEIGHT.</t>
        </is>
      </c>
      <c r="G17" s="18" t="n"/>
      <c r="H17" s="18" t="n"/>
      <c r="I17" s="18" t="n"/>
      <c r="J17" s="18" t="n"/>
      <c r="K17" s="18" t="n"/>
    </row>
    <row r="18">
      <c r="A18" s="20" t="n">
        <v>14</v>
      </c>
      <c r="B18" s="18" t="n"/>
      <c r="C18" s="18" t="n"/>
      <c r="D18" s="20" t="inlineStr">
        <is>
          <t>Línea de partición</t>
        </is>
      </c>
      <c r="E18" s="20" t="inlineStr"/>
      <c r="F18" s="20" t="inlineStr">
        <is>
          <t>8. PARTING LINE MISMATCH 0.25 MM MAX ON NON VISIBLE AREAS.</t>
        </is>
      </c>
      <c r="G18" s="18" t="n"/>
      <c r="H18" s="18" t="n"/>
      <c r="I18" s="18" t="n"/>
      <c r="J18" s="18" t="n"/>
      <c r="K18" s="18" t="n"/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1A3C34"/>
    <outlinePr summaryBelow="1" summaryRight="1"/>
    <pageSetUpPr/>
  </sheetPr>
  <dimension ref="A1:I2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8" customWidth="1" min="3" max="3"/>
    <col width="36" customWidth="1" min="4" max="4"/>
    <col width="18" customWidth="1" min="5" max="5"/>
    <col width="26" customWidth="1" min="6" max="6"/>
    <col width="30" customWidth="1" min="7" max="7"/>
    <col width="14" customWidth="1" min="8" max="8"/>
    <col width="40" customWidth="1" min="9" max="9"/>
  </cols>
  <sheetData>
    <row r="1">
      <c r="A1" s="13" t="inlineStr">
        <is>
          <t>Características especiales — borrador SCCAF · DEMO-0001-A</t>
        </is>
      </c>
    </row>
    <row r="2"/>
    <row r="3">
      <c r="A3" s="26" t="inlineStr">
        <is>
          <t>Pieza</t>
        </is>
      </c>
      <c r="B3" t="inlineStr">
        <is>
          <t>DEMO-0001-A · SOPORTE DEMO</t>
        </is>
      </c>
    </row>
    <row r="4">
      <c r="A4" s="26" t="inlineStr">
        <is>
          <t>Plano</t>
        </is>
      </c>
      <c r="B4" t="inlineStr">
        <is>
          <t>DEMO-OO001-A</t>
        </is>
      </c>
    </row>
    <row r="5">
      <c r="A5" s="26" t="inlineStr">
        <is>
          <t>Pieza de control (delta invertido ▽)</t>
        </is>
      </c>
      <c r="B5" t="inlineStr">
        <is>
          <t>no encontrado en el cajetín</t>
        </is>
      </c>
    </row>
    <row r="6">
      <c r="A6" s="26" t="inlineStr">
        <is>
          <t>Declaración del plano</t>
        </is>
      </c>
      <c r="B6" t="inlineStr">
        <is>
          <t>—</t>
        </is>
      </c>
    </row>
    <row r="7">
      <c r="A7" s="26" t="inlineStr">
        <is>
          <t>Especificaciones citadas (revisar CC/SC)</t>
        </is>
      </c>
      <c r="B7" t="inlineStr">
        <is>
          <t>—</t>
        </is>
      </c>
    </row>
    <row r="8">
      <c r="A8" s="26" t="inlineStr">
        <is>
          <t>Formulario</t>
        </is>
      </c>
      <c r="B8" t="inlineStr">
        <is>
          <t>SCCAF FAF03-111-2 (APQP/PPAP Evidence Workbook) · requisitos específicos del cliente IATF 16949, 8.3.2.1</t>
        </is>
      </c>
    </row>
    <row r="9"/>
    <row r="10">
      <c r="A10" s="14" t="inlineStr">
        <is>
          <t>Nº car.</t>
        </is>
      </c>
      <c r="B10" s="14" t="inlineStr">
        <is>
          <t>Característica</t>
        </is>
      </c>
      <c r="C10" s="14" t="inlineStr">
        <is>
          <t>Clase</t>
        </is>
      </c>
      <c r="D10" s="14" t="inlineStr">
        <is>
          <t>Especificación</t>
        </is>
      </c>
      <c r="E10" s="14" t="inlineStr">
        <is>
          <t>Origen</t>
        </is>
      </c>
      <c r="F10" s="14" t="inlineStr">
        <is>
          <t>Control propuesto</t>
        </is>
      </c>
      <c r="G10" s="14" t="inlineStr">
        <is>
          <t>Capacidad objetivo</t>
        </is>
      </c>
      <c r="H10" s="14" t="inlineStr">
        <is>
          <t>Se controla en</t>
        </is>
      </c>
      <c r="I10" s="14" t="inlineStr">
        <is>
          <t>Comentarios</t>
        </is>
      </c>
    </row>
    <row r="11">
      <c r="A11" s="20" t="n"/>
      <c r="B11" s="20" t="inlineStr">
        <is>
          <t>Sin características especiales dimensionales en el modelo 3D</t>
        </is>
      </c>
      <c r="C11" s="20" t="n"/>
      <c r="D11" s="20" t="n"/>
      <c r="E11" s="20" t="inlineStr">
        <is>
          <t>Modelo 3D</t>
        </is>
      </c>
      <c r="F11" s="18" t="n"/>
      <c r="G11" s="18" t="n"/>
      <c r="H11" s="18" t="n"/>
      <c r="I11" s="18" t="inlineStr">
        <is>
          <t>Confirmar con el DFMEA del cliente (YC/YS) y las especificaciones de ingeniería</t>
        </is>
      </c>
    </row>
    <row r="12">
      <c r="A12" s="20" t="n"/>
      <c r="B12" s="20" t="inlineStr">
        <is>
          <t>(proceso / material — del DFMEA o ES)</t>
        </is>
      </c>
      <c r="C12" s="20" t="n"/>
      <c r="D12" s="20" t="n"/>
      <c r="E12" s="20" t="n"/>
      <c r="F12" s="18" t="n"/>
      <c r="G12" s="18" t="n"/>
      <c r="H12" s="18" t="n"/>
      <c r="I12" s="18" t="n"/>
    </row>
    <row r="13">
      <c r="A13" s="20" t="n"/>
      <c r="B13" s="20" t="inlineStr">
        <is>
          <t>(proceso / material — del DFMEA o ES)</t>
        </is>
      </c>
      <c r="C13" s="20" t="n"/>
      <c r="D13" s="20" t="n"/>
      <c r="E13" s="20" t="n"/>
      <c r="F13" s="18" t="n"/>
      <c r="G13" s="18" t="n"/>
      <c r="H13" s="18" t="n"/>
      <c r="I13" s="18" t="n"/>
    </row>
    <row r="14">
      <c r="A14" s="20" t="n"/>
      <c r="B14" s="20" t="inlineStr">
        <is>
          <t>(proceso / material — del DFMEA o ES)</t>
        </is>
      </c>
      <c r="C14" s="20" t="n"/>
      <c r="D14" s="20" t="n"/>
      <c r="E14" s="20" t="n"/>
      <c r="F14" s="18" t="n"/>
      <c r="G14" s="18" t="n"/>
      <c r="H14" s="18" t="n"/>
      <c r="I14" s="18" t="n"/>
    </row>
    <row r="15"/>
    <row r="16"/>
    <row r="17">
      <c r="A17" s="27" t="inlineStr">
        <is>
          <t>Aprobación</t>
        </is>
      </c>
    </row>
    <row r="18">
      <c r="A18" t="inlineStr">
        <is>
          <t>Ingeniería de producto del cliente</t>
        </is>
      </c>
      <c r="B18" t="inlineStr">
        <is>
          <t>Nombre / fecha / firma: ______________________________</t>
        </is>
      </c>
    </row>
    <row r="19">
      <c r="A19" t="inlineStr">
        <is>
          <t>STA del cliente</t>
        </is>
      </c>
      <c r="B19" t="inlineStr">
        <is>
          <t>Nombre / fecha / firma: ______________________________</t>
        </is>
      </c>
    </row>
    <row r="20">
      <c r="A20" t="inlineStr">
        <is>
          <t>Proveedor</t>
        </is>
      </c>
      <c r="B20" t="inlineStr">
        <is>
          <t>Nombre / fecha / firma: ______________________________</t>
        </is>
      </c>
    </row>
    <row r="21"/>
    <row r="22">
      <c r="A22" s="12" t="inlineStr">
        <is>
          <t>Borrador generado desde el modelo 3D: completar con el DFMEA (YC/YS), las especificaciones de ingeniería y la plantilla SCCAF del cliente antes de enviar.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1A3C34"/>
    <outlinePr summaryBelow="1" summaryRight="1"/>
    <pageSetUpPr/>
  </sheetPr>
  <dimension ref="A1:I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2" customWidth="1" min="3" max="3"/>
    <col width="9" customWidth="1" min="4" max="4"/>
    <col width="9" customWidth="1" min="5" max="5"/>
    <col width="9" customWidth="1" min="6" max="6"/>
    <col width="9" customWidth="1" min="7" max="7"/>
    <col width="55" customWidth="1" min="8" max="8"/>
    <col width="20" customWidth="1" min="9" max="9"/>
  </cols>
  <sheetData>
    <row r="1">
      <c r="A1" s="6" t="inlineStr">
        <is>
          <t>DEMO-0001-A · SOPORTE DEMO — Lista de características</t>
        </is>
      </c>
    </row>
    <row r="2"/>
    <row r="3">
      <c r="A3" s="14" t="inlineStr">
        <is>
          <t>Datum</t>
        </is>
      </c>
      <c r="B3" s="14" t="inlineStr">
        <is>
          <t>PMI</t>
        </is>
      </c>
      <c r="C3" s="14" t="inlineStr">
        <is>
          <t>Tipo</t>
        </is>
      </c>
      <c r="D3" s="14" t="inlineStr">
        <is>
          <t>X</t>
        </is>
      </c>
      <c r="E3" s="14" t="inlineStr">
        <is>
          <t>Y</t>
        </is>
      </c>
      <c r="F3" s="14" t="inlineStr">
        <is>
          <t>Z</t>
        </is>
      </c>
      <c r="G3" s="14" t="inlineStr">
        <is>
          <t>Conf. OCR</t>
        </is>
      </c>
      <c r="H3" s="14" t="inlineStr">
        <is>
          <t>Asociación</t>
        </is>
      </c>
      <c r="I3" s="14" t="inlineStr">
        <is>
          <t>Estado</t>
        </is>
      </c>
    </row>
    <row r="4">
      <c r="A4" s="20" t="inlineStr">
        <is>
          <t>A</t>
        </is>
      </c>
      <c r="B4" s="20" t="inlineStr">
        <is>
          <t>Datum Feature.1</t>
        </is>
      </c>
      <c r="C4" s="20" t="inlineStr">
        <is>
          <t>Elemento de referencia</t>
        </is>
      </c>
      <c r="D4" s="20" t="n">
        <v>106.8</v>
      </c>
      <c r="E4" s="20" t="n">
        <v>12</v>
      </c>
      <c r="F4" s="20" t="n">
        <v>4</v>
      </c>
      <c r="G4" s="20" t="n">
        <v>96</v>
      </c>
      <c r="H4" s="20" t="inlineStr">
        <is>
          <t>Probable elemento: Geometrical Tolerance.2 6.0±0.1 (a 21.1 mm) — confirmar</t>
        </is>
      </c>
      <c r="I4" s="20" t="inlineStr">
        <is>
          <t>OK</t>
        </is>
      </c>
    </row>
    <row r="5">
      <c r="A5" s="20" t="inlineStr">
        <is>
          <t>A1</t>
        </is>
      </c>
      <c r="B5" s="20" t="inlineStr">
        <is>
          <t>Datum Target.1</t>
        </is>
      </c>
      <c r="C5" s="20" t="inlineStr">
        <is>
          <t>Diana de referencia</t>
        </is>
      </c>
      <c r="D5" s="20" t="n">
        <v>10</v>
      </c>
      <c r="E5" s="20" t="n">
        <v>10</v>
      </c>
      <c r="F5" s="20" t="n">
        <v>0</v>
      </c>
      <c r="G5" s="20" t="n">
        <v>93</v>
      </c>
      <c r="H5" s="20" t="inlineStr"/>
      <c r="I5" s="20" t="inlineStr">
        <is>
          <t>OK</t>
        </is>
      </c>
    </row>
    <row r="6">
      <c r="A6" s="20" t="inlineStr">
        <is>
          <t>A2</t>
        </is>
      </c>
      <c r="B6" s="20" t="inlineStr">
        <is>
          <t>Datum Target.2</t>
        </is>
      </c>
      <c r="C6" s="20" t="inlineStr">
        <is>
          <t>Diana de referencia</t>
        </is>
      </c>
      <c r="D6" s="20" t="n">
        <v>110</v>
      </c>
      <c r="E6" s="20" t="n">
        <v>60</v>
      </c>
      <c r="F6" s="20" t="n">
        <v>0</v>
      </c>
      <c r="G6" s="20" t="n">
        <v>95</v>
      </c>
      <c r="H6" s="20" t="inlineStr"/>
      <c r="I6" s="20" t="inlineStr">
        <is>
          <t>OK</t>
        </is>
      </c>
    </row>
    <row r="7">
      <c r="A7" s="20" t="inlineStr">
        <is>
          <t>A3</t>
        </is>
      </c>
      <c r="B7" s="20" t="inlineStr">
        <is>
          <t>Datum Target.3</t>
        </is>
      </c>
      <c r="C7" s="20" t="inlineStr">
        <is>
          <t>Diana de referencia</t>
        </is>
      </c>
      <c r="D7" s="20" t="n">
        <v>6.5</v>
      </c>
      <c r="E7" s="20" t="n">
        <v>62</v>
      </c>
      <c r="F7" s="20" t="n">
        <v>18.1</v>
      </c>
      <c r="G7" s="20" t="n">
        <v>96</v>
      </c>
      <c r="H7" s="20" t="inlineStr"/>
      <c r="I7" s="20" t="inlineStr">
        <is>
          <t>OK</t>
        </is>
      </c>
    </row>
    <row r="8">
      <c r="A8" s="20" t="inlineStr">
        <is>
          <t>B</t>
        </is>
      </c>
      <c r="B8" s="20" t="inlineStr">
        <is>
          <t>Datum Feature.2</t>
        </is>
      </c>
      <c r="C8" s="20" t="inlineStr">
        <is>
          <t>Elemento de referencia</t>
        </is>
      </c>
      <c r="D8" s="20" t="n">
        <v>0</v>
      </c>
      <c r="E8" s="20" t="n">
        <v>31.9</v>
      </c>
      <c r="F8" s="20" t="n">
        <v>30</v>
      </c>
      <c r="G8" s="20" t="n">
        <v>93</v>
      </c>
      <c r="H8" s="20" t="inlineStr">
        <is>
          <t>Probable elemento: Geometrical Tolerance.5 10.0±0.15 (a 10.1 mm) — confirmar</t>
        </is>
      </c>
      <c r="I8" s="20" t="inlineStr">
        <is>
          <t>OK</t>
        </is>
      </c>
    </row>
    <row r="9">
      <c r="A9" s="20" t="inlineStr">
        <is>
          <t>C</t>
        </is>
      </c>
      <c r="B9" s="20" t="inlineStr">
        <is>
          <t>Datum Feature.3</t>
        </is>
      </c>
      <c r="C9" s="20" t="inlineStr">
        <is>
          <t>Elemento de referencia</t>
        </is>
      </c>
      <c r="D9" s="20" t="n">
        <v>56.9</v>
      </c>
      <c r="E9" s="20" t="n">
        <v>0</v>
      </c>
      <c r="F9" s="20" t="n">
        <v>2</v>
      </c>
      <c r="G9" s="20" t="n">
        <v>88</v>
      </c>
      <c r="H9" s="20" t="inlineStr"/>
      <c r="I9" s="20" t="inlineStr">
        <is>
          <t>OK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1A3C34"/>
    <outlinePr summaryBelow="1" summaryRight="1"/>
    <pageSetUpPr/>
  </sheetPr>
  <dimension ref="A1:B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50" customWidth="1" min="2" max="2"/>
  </cols>
  <sheetData>
    <row r="1">
      <c r="A1" s="6" t="inlineStr">
        <is>
          <t>DEMO-0001-A · SOPORTE DEMO — Lista de características</t>
        </is>
      </c>
    </row>
    <row r="2"/>
    <row r="3">
      <c r="A3" s="14" t="inlineStr">
        <is>
          <t>Nº</t>
        </is>
      </c>
      <c r="B3" s="14" t="inlineStr">
        <is>
          <t>Texto (OCR)</t>
        </is>
      </c>
    </row>
    <row r="4">
      <c r="A4" s="20" t="n">
        <v>1</v>
      </c>
      <c r="B4" s="20" t="inlineStr">
        <is>
          <t>1. ALL DIMENSIONS IN MM. INTERPRET PER ASME Y14.5-2018.</t>
        </is>
      </c>
    </row>
    <row r="5">
      <c r="A5" s="20" t="n">
        <v>2</v>
      </c>
      <c r="B5" s="20" t="inlineStr">
        <is>
          <t>2. UNLESS OTHERWISE SPECIFIED:</t>
        </is>
      </c>
    </row>
    <row r="6">
      <c r="A6" s="20" t="n">
        <v>3</v>
      </c>
      <c r="B6" s="20" t="inlineStr">
        <is>
          <t>3. GENERAL SURFACES: 1.0/A/B/C</t>
        </is>
      </c>
    </row>
    <row r="7">
      <c r="A7" s="20" t="n">
        <v>4</v>
      </c>
      <c r="B7" s="20" t="inlineStr">
        <is>
          <t>4. HOLES: 0.5(M)/A/B/C</t>
        </is>
      </c>
    </row>
    <row r="8">
      <c r="A8" s="20" t="n">
        <v>5</v>
      </c>
      <c r="B8" s="20" t="inlineStr">
        <is>
          <t>5. PARTING LINE MISMATCH 0.1 MM MAX.</t>
        </is>
      </c>
    </row>
    <row r="9">
      <c r="A9" s="20" t="n">
        <v>6</v>
      </c>
      <c r="B9" s="20" t="inlineStr">
        <is>
          <t>6. MAXIMUM ALLOWABLE REGRIND CONTENT 10% BY WEIGHT.</t>
        </is>
      </c>
    </row>
    <row r="10">
      <c r="A10" s="20" t="n">
        <v>7</v>
      </c>
      <c r="B10" s="20" t="inlineStr">
        <is>
          <t>7. PART MUST BE FREE OF BURRS, FLASH AND SHARP EDGES.</t>
        </is>
      </c>
    </row>
    <row r="11">
      <c r="A11" s="20" t="n">
        <v>8</v>
      </c>
      <c r="B11" s="20" t="inlineStr">
        <is>
          <t>8. PARTING LINE MISMATCH 0.25 MM MAX ON NON VISIBLE AREAS.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1A3C34"/>
    <outlinePr summaryBelow="1" summaryRight="1"/>
    <pageSetUpPr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6" t="inlineStr">
        <is>
          <t>DEMO-0001-A · SOPORTE DEMO — Lista de características</t>
        </is>
      </c>
    </row>
    <row r="2"/>
    <row r="3">
      <c r="A3" s="14" t="inlineStr">
        <is>
          <t>Campo</t>
        </is>
      </c>
      <c r="B3" s="14" t="inlineStr">
        <is>
          <t>Valor</t>
        </is>
      </c>
    </row>
    <row r="4">
      <c r="A4" s="20" t="inlineStr">
        <is>
          <t>DRAWING/PART NO.</t>
        </is>
      </c>
      <c r="B4" s="20" t="inlineStr">
        <is>
          <t>DEMO-OO001-A</t>
        </is>
      </c>
    </row>
    <row r="5">
      <c r="A5" s="20" t="inlineStr">
        <is>
          <t>TITLE/PART NAME</t>
        </is>
      </c>
      <c r="B5" s="20" t="inlineStr">
        <is>
          <t>SOPORTE DEMO</t>
        </is>
      </c>
    </row>
    <row r="6">
      <c r="A6" s="20" t="inlineStr">
        <is>
          <t>CAD FILE</t>
        </is>
      </c>
      <c r="B6" s="20" t="inlineStr">
        <is>
          <t>DEMO-0001-A</t>
        </is>
      </c>
    </row>
    <row r="7">
      <c r="A7" s="20" t="inlineStr">
        <is>
          <t>MATERIAL</t>
        </is>
      </c>
      <c r="B7" s="20" t="inlineStr">
        <is>
          <t>PP-TD20</t>
        </is>
      </c>
    </row>
    <row r="8">
      <c r="A8" s="20" t="inlineStr">
        <is>
          <t>SCALE</t>
        </is>
      </c>
      <c r="B8" s="20" t="inlineStr">
        <is>
          <t>1:1</t>
        </is>
      </c>
    </row>
    <row r="9">
      <c r="A9" s="20" t="inlineStr">
        <is>
          <t>REVISION BLOCK</t>
        </is>
      </c>
      <c r="B9" s="20" t="inlineStr"/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1A3C34"/>
    <outlinePr summaryBelow="1" summaryRight="1"/>
    <pageSetUpPr/>
  </sheetPr>
  <dimension ref="A1:D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90" customWidth="1" min="3" max="3"/>
    <col width="60" customWidth="1" min="4" max="4"/>
  </cols>
  <sheetData>
    <row r="1">
      <c r="A1" s="6" t="inlineStr">
        <is>
          <t>DEMO-0001-A · SOPORTE DEMO — Lista de características</t>
        </is>
      </c>
    </row>
    <row r="2"/>
    <row r="3">
      <c r="A3" s="14" t="inlineStr">
        <is>
          <t>Prioridad</t>
        </is>
      </c>
      <c r="B3" s="14" t="inlineStr">
        <is>
          <t>Tema</t>
        </is>
      </c>
      <c r="C3" s="14" t="inlineStr">
        <is>
          <t>Detalle</t>
        </is>
      </c>
      <c r="D3" s="14" t="inlineStr">
        <is>
          <t>Acción recomendada</t>
        </is>
      </c>
    </row>
    <row r="4">
      <c r="A4" s="20" t="inlineStr">
        <is>
          <t>MEDIA</t>
        </is>
      </c>
      <c r="B4" s="20" t="inlineStr">
        <is>
          <t>Requisitos contradictorios: Línea de partición</t>
        </is>
      </c>
      <c r="C4" s="20" t="inlineStr">
        <is>
          <t>nota 5: «5. PARTING LINE MISMATCH 0.1 MM MAX.» vs nota 8: «8. PARTING LINE MISMATCH 0.25 MM MAX ON NON VISIBLE AREAS.»</t>
        </is>
      </c>
      <c r="D4" s="20" t="inlineStr">
        <is>
          <t>Confirmar con el cliente si son requisitos distintos (p. ej. desalineación entre mitades frente a altura de línea/rebaba) o uno contradice al otro; mientras tanto diseñar el molde al valor más restrictivo.</t>
        </is>
      </c>
    </row>
    <row r="5">
      <c r="A5" s="20" t="inlineStr">
        <is>
          <t>MEDIA</t>
        </is>
      </c>
      <c r="B5" s="20" t="inlineStr">
        <is>
          <t>ISO 2768-m en una pieza de plástico (del perfil de cliente)</t>
        </is>
      </c>
      <c r="C5" s="20" t="inlineStr">
        <is>
          <t>ISO 2768 es para piezas mecanizadas; para piezas de plástico moldeadas la norma es ISO 20457 (o DIN 16742), con grupos TG y cotas W / NW.</t>
        </is>
      </c>
      <c r="D5" s="20" t="inlineStr">
        <is>
          <t>Confirmar la tolerancia general con el cliente y revisar el perfil.</t>
        </is>
      </c>
    </row>
    <row r="6">
      <c r="A6" s="20" t="inlineStr">
        <is>
          <t>BAJA</t>
        </is>
      </c>
      <c r="B6" s="20" t="inlineStr">
        <is>
          <t>Datum A asociado por proximidad</t>
        </is>
      </c>
      <c r="C6" s="20" t="inlineStr">
        <is>
          <t>El datum A está a 21.1 mm de Geometrical Tolerance.2 (6.0±0.1).</t>
        </is>
      </c>
      <c r="D6" s="20" t="inlineStr">
        <is>
          <t>Confirmar sobre el modelo 3D.</t>
        </is>
      </c>
    </row>
    <row r="7">
      <c r="A7" s="20" t="inlineStr">
        <is>
          <t>BAJA</t>
        </is>
      </c>
      <c r="B7" s="20" t="inlineStr">
        <is>
          <t>Datum B asociado por proximidad</t>
        </is>
      </c>
      <c r="C7" s="20" t="inlineStr">
        <is>
          <t>El datum B está a 10.1 mm de Geometrical Tolerance.5 (10.0±0.15).</t>
        </is>
      </c>
      <c r="D7" s="20" t="inlineStr">
        <is>
          <t>Confirmar sobre el modelo 3D.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1A3C34"/>
    <outlinePr summaryBelow="1" summaryRight="1"/>
    <pageSetUpPr/>
  </sheetPr>
  <dimension ref="A1:A135"/>
  <sheetViews>
    <sheetView showGridLines="0"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3" t="inlineStr">
        <is>
          <t>Evidencia: cada PMI dibujado desde la geometría original del modelo 3D</t>
        </is>
      </c>
    </row>
    <row r="2"/>
    <row r="3">
      <c r="A3" s="10" t="inlineStr">
        <is>
          <t>Geometrical Tolerance.1</t>
        </is>
      </c>
    </row>
    <row r="4"/>
    <row r="5"/>
    <row r="6"/>
    <row r="7"/>
    <row r="8"/>
    <row r="9"/>
    <row r="10"/>
    <row r="11"/>
    <row r="12"/>
    <row r="13"/>
    <row r="14"/>
    <row r="15">
      <c r="A15" s="10" t="inlineStr">
        <is>
          <t>Geometrical Tolerance.2</t>
        </is>
      </c>
    </row>
    <row r="16"/>
    <row r="17"/>
    <row r="18"/>
    <row r="19"/>
    <row r="20"/>
    <row r="21"/>
    <row r="22"/>
    <row r="23"/>
    <row r="24"/>
    <row r="25"/>
    <row r="26"/>
    <row r="27">
      <c r="A27" s="10" t="inlineStr">
        <is>
          <t>Geometrical Tolerance.3</t>
        </is>
      </c>
    </row>
    <row r="28"/>
    <row r="29"/>
    <row r="30"/>
    <row r="31"/>
    <row r="32"/>
    <row r="33"/>
    <row r="34"/>
    <row r="35"/>
    <row r="36"/>
    <row r="37"/>
    <row r="38"/>
    <row r="39">
      <c r="A39" s="10" t="inlineStr">
        <is>
          <t>Geometrical Tolerance.4</t>
        </is>
      </c>
    </row>
    <row r="40"/>
    <row r="51">
      <c r="A51" s="10" t="inlineStr">
        <is>
          <t>Geometrical Tolerance.5</t>
        </is>
      </c>
    </row>
    <row r="63">
      <c r="A63" s="10" t="inlineStr">
        <is>
          <t>Datum Feature.1</t>
        </is>
      </c>
    </row>
    <row r="75">
      <c r="A75" s="10" t="inlineStr">
        <is>
          <t>Datum Feature.2</t>
        </is>
      </c>
    </row>
    <row r="87">
      <c r="A87" s="10" t="inlineStr">
        <is>
          <t>Datum Feature.3</t>
        </is>
      </c>
    </row>
    <row r="99">
      <c r="A99" s="10" t="inlineStr">
        <is>
          <t>Datum Target.1</t>
        </is>
      </c>
    </row>
    <row r="111">
      <c r="A111" s="10" t="inlineStr">
        <is>
          <t>Datum Target.2</t>
        </is>
      </c>
    </row>
    <row r="123">
      <c r="A123" s="10" t="inlineStr">
        <is>
          <t>Datum Target.3</t>
        </is>
      </c>
    </row>
    <row r="135">
      <c r="A135" s="10" t="inlineStr">
        <is>
          <t>Text.1</t>
        </is>
      </c>
    </row>
  </sheetData>
  <pageMargins left="0.75" right="0.75" top="1" bottom="1" header="0.5" footer="0.5"/>
  <headerFooter>
    <oddHeader>&amp;C&amp;KB3261EBORRADOR — no apto como registro PPAP/FAI hasta su verificación y aprobación por Calidad</oddHeader>
    <oddFooter>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GALGA PMI</dc:creator>
  <dcterms:created xmlns:dcterms="http://purl.org/dc/terms/" xmlns:xsi="http://www.w3.org/2001/XMLSchema-instance" xsi:type="dcterms:W3CDTF">2026-10-27T21:51:59Z</dcterms:created>
  <dcterms:modified xmlns:dcterms="http://purl.org/dc/terms/" xmlns:xsi="http://www.w3.org/2001/XMLSchema-instance" xsi:type="dcterms:W3CDTF">2026-10-27T21:51:59Z</dcterms:modified>
</cp:coreProperties>
</file>